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200" windowHeight="11655"/>
  </bookViews>
  <sheets>
    <sheet name="2022-2024" sheetId="16" r:id="rId1"/>
  </sheets>
  <calcPr calcId="114210"/>
</workbook>
</file>

<file path=xl/calcChain.xml><?xml version="1.0" encoding="utf-8"?>
<calcChain xmlns="http://schemas.openxmlformats.org/spreadsheetml/2006/main">
  <c r="K65" i="16"/>
  <c r="K64"/>
  <c r="K63"/>
  <c r="K62"/>
  <c r="K61"/>
  <c r="M79"/>
  <c r="L79"/>
  <c r="M77"/>
  <c r="L77"/>
  <c r="K77"/>
  <c r="M76"/>
  <c r="L76"/>
  <c r="K76"/>
  <c r="K75"/>
  <c r="K71"/>
  <c r="M70"/>
  <c r="L70"/>
  <c r="K70"/>
  <c r="M69"/>
  <c r="L69"/>
  <c r="K69"/>
  <c r="M68"/>
  <c r="L68"/>
  <c r="K68"/>
  <c r="M66"/>
  <c r="L66"/>
  <c r="K66"/>
  <c r="M64"/>
  <c r="L64"/>
  <c r="M63"/>
  <c r="L63"/>
  <c r="M62"/>
  <c r="L62"/>
  <c r="M59"/>
  <c r="L59"/>
  <c r="K59"/>
  <c r="K58"/>
  <c r="K57"/>
  <c r="M58"/>
  <c r="L58"/>
  <c r="M57"/>
  <c r="L57"/>
  <c r="M54"/>
  <c r="L54"/>
  <c r="K54"/>
  <c r="M53"/>
  <c r="L53"/>
  <c r="K53"/>
  <c r="M52"/>
  <c r="L52"/>
  <c r="K52"/>
  <c r="M51"/>
  <c r="L51"/>
  <c r="M50"/>
  <c r="L50"/>
  <c r="M48"/>
  <c r="L48"/>
  <c r="K48"/>
  <c r="M47"/>
  <c r="L47"/>
  <c r="K47"/>
  <c r="K46"/>
  <c r="M44"/>
  <c r="L44"/>
  <c r="K44"/>
  <c r="M43"/>
  <c r="L43"/>
  <c r="K43"/>
  <c r="M42"/>
  <c r="L42"/>
  <c r="K42"/>
  <c r="M40"/>
  <c r="L40"/>
  <c r="K40"/>
  <c r="M39"/>
  <c r="L39"/>
  <c r="K39"/>
  <c r="M38"/>
  <c r="L38"/>
  <c r="K38"/>
  <c r="M36"/>
  <c r="L36"/>
  <c r="K36"/>
  <c r="M34"/>
  <c r="L34"/>
  <c r="K34"/>
  <c r="M33"/>
  <c r="L33"/>
  <c r="K33"/>
  <c r="M31"/>
  <c r="L31"/>
  <c r="K31"/>
  <c r="M30"/>
  <c r="L30"/>
  <c r="K30"/>
  <c r="K29"/>
  <c r="M28"/>
  <c r="L28"/>
  <c r="K28"/>
  <c r="M27"/>
  <c r="L27"/>
  <c r="K27"/>
  <c r="M13"/>
  <c r="L13"/>
  <c r="K13"/>
  <c r="M12"/>
  <c r="L12"/>
  <c r="K12"/>
  <c r="M11"/>
  <c r="L11"/>
  <c r="K11"/>
  <c r="K51"/>
  <c r="K50"/>
  <c r="K79"/>
</calcChain>
</file>

<file path=xl/sharedStrings.xml><?xml version="1.0" encoding="utf-8"?>
<sst xmlns="http://schemas.openxmlformats.org/spreadsheetml/2006/main" count="709" uniqueCount="199">
  <si>
    <t>Доходы  бюджета на 2022 год и плановый период 2023-2024 годов</t>
  </si>
  <si>
    <t>по Жерлыкскому сельсовету Минусинского района Красноярского края</t>
  </si>
  <si>
    <t>(рублей)</t>
  </si>
  <si>
    <t>№ строки</t>
  </si>
  <si>
    <t>Код классификации доходов бюджета</t>
  </si>
  <si>
    <t xml:space="preserve">Наименование кода поступлений в бюджет, группы, подгруппы, статьи, подстатьи, элемента, группы подвида, аналитической группы подвида доходов
</t>
  </si>
  <si>
    <t>Всего доходы бюджета на 2022 год</t>
  </si>
  <si>
    <t>Всего доходы бюджета на 2023 год</t>
  </si>
  <si>
    <t>Всего доходы бюджета на 2024 год</t>
  </si>
  <si>
    <t>код главного администратора доходов бюджета</t>
  </si>
  <si>
    <t>код вида доходов бюджета</t>
  </si>
  <si>
    <t>код подвида доходов бюджета</t>
  </si>
  <si>
    <t>группа доходов</t>
  </si>
  <si>
    <t>подгруппа доходов</t>
  </si>
  <si>
    <t>статья доходов</t>
  </si>
  <si>
    <t>подстатья доходов</t>
  </si>
  <si>
    <t>элемент доходов</t>
  </si>
  <si>
    <t>группа подвидов доходов бюджета</t>
  </si>
  <si>
    <t>аналитическая группа подвида доходов бюджета</t>
  </si>
  <si>
    <t>1</t>
  </si>
  <si>
    <t>2</t>
  </si>
  <si>
    <t>3</t>
  </si>
  <si>
    <t>4</t>
  </si>
  <si>
    <t>5</t>
  </si>
  <si>
    <t>6</t>
  </si>
  <si>
    <t>7</t>
  </si>
  <si>
    <t>8</t>
  </si>
  <si>
    <t>000</t>
  </si>
  <si>
    <t>00</t>
  </si>
  <si>
    <t>0000</t>
  </si>
  <si>
    <t>НАЛОГОВЫЕ И НЕНАЛОГОВЫЕ ДОХОДЫ</t>
  </si>
  <si>
    <t>182</t>
  </si>
  <si>
    <t>01</t>
  </si>
  <si>
    <t>НАЛОГИ НА ПРИБЫЛЬ, ДОХОДЫ</t>
  </si>
  <si>
    <t>02</t>
  </si>
  <si>
    <t>110</t>
  </si>
  <si>
    <t>Налог на доходы физических лиц</t>
  </si>
  <si>
    <t>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</si>
  <si>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</si>
  <si>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</si>
  <si>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</si>
  <si>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</si>
  <si>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</si>
  <si>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</si>
  <si>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</si>
  <si>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</si>
  <si>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9</t>
  </si>
  <si>
    <t>100</t>
  </si>
  <si>
    <t>230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</si>
  <si>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</si>
  <si>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t>
  </si>
  <si>
    <t>231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</si>
  <si>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</si>
  <si>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11</t>
  </si>
  <si>
    <t>240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</si>
  <si>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</si>
  <si>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12</t>
  </si>
  <si>
    <t>241</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</si>
  <si>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</si>
  <si>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13</t>
  </si>
  <si>
    <t>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</si>
  <si>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</si>
  <si>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14</t>
  </si>
  <si>
    <t>251</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</si>
  <si>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</si>
  <si>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15</t>
  </si>
  <si>
    <t>260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</si>
  <si>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</si>
  <si>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16</t>
  </si>
  <si>
    <t>261</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</si>
  <si>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</si>
  <si>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17</t>
  </si>
  <si>
    <t>05</t>
  </si>
  <si>
    <t>НАЛОГИ НА СОВОКУПНЫЙ ДОХОД</t>
  </si>
  <si>
    <t>18</t>
  </si>
  <si>
    <t>Единый сельскохозяйственный налог</t>
  </si>
  <si>
    <t>19</t>
  </si>
  <si>
    <t>20</t>
  </si>
  <si>
    <t>06</t>
  </si>
  <si>
    <t>НАЛОГИ НА ИМУЩЕСТВО</t>
  </si>
  <si>
    <t>21</t>
  </si>
  <si>
    <t>Налог на имущество физических лиц</t>
  </si>
  <si>
    <t>22</t>
  </si>
  <si>
    <t>Налог на имущество физических лиц, взимаемый по ставкам, применяемым к объектам налогообложения, расположенным в границах сельских поселений</t>
  </si>
  <si>
    <t>23</t>
  </si>
  <si>
    <t>Земельный налог</t>
  </si>
  <si>
    <t>24</t>
  </si>
  <si>
    <t>Земельный налог с организаций</t>
  </si>
  <si>
    <t>25</t>
  </si>
  <si>
    <t>033</t>
  </si>
  <si>
    <t>Земельный налог с организаций, обладающих земельным участком, расположенным в границах сельских поселений</t>
  </si>
  <si>
    <t>26</t>
  </si>
  <si>
    <t>040</t>
  </si>
  <si>
    <t>Земельный налог с физических лиц</t>
  </si>
  <si>
    <t>27</t>
  </si>
  <si>
    <t>043</t>
  </si>
  <si>
    <t>Земельный налог с физических лиц, обладающих земельным участком, расположенным в границах сельских поселений</t>
  </si>
  <si>
    <t>28</t>
  </si>
  <si>
    <t>812</t>
  </si>
  <si>
    <t>08</t>
  </si>
  <si>
    <t>ГОСУДАРСТВЕННАЯ ПОШЛИНА</t>
  </si>
  <si>
    <t>29</t>
  </si>
  <si>
    <t>04</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</si>
  <si>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</si>
  <si>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30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</si>
  <si>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</si>
  <si>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31</t>
  </si>
  <si>
    <t>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</si>
  <si>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 (перерасчеты, недоимка и задолженность по соответствующему платежу, в том числе по отмененному)</t>
  </si>
  <si>
    <t>32</t>
  </si>
  <si>
    <t>ДОХОДЫ ОТ ИСПОЛЬЗОВАНИЯ ИМУЩЕСТВА, НАХОДЯЩЕГОСЯ В ГОСУДАРСТВЕННОЙ И МУНИЦИПАЛЬНОЙ СОБСТВЕННОСТИ</t>
  </si>
  <si>
    <t>33</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</si>
  <si>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</si>
  <si>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</si>
  <si>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34</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</si>
  <si>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</si>
  <si>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35</t>
  </si>
  <si>
    <t>025</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</si>
  <si>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</si>
  <si>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36</t>
  </si>
  <si>
    <t>ДОХОДЫ ОТ ПРОДАЖИ МАТЕРИАЛЬНЫХ И НЕМАТЕРИАЛЬНЫХ АКТИВОВ</t>
  </si>
  <si>
    <t>37</t>
  </si>
  <si>
    <t>430</t>
  </si>
  <si>
    <t>Доходы от продажи земельных участков, находящихся в государственной и муниципальной собственности</t>
  </si>
  <si>
    <t>38</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</si>
  <si>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</si>
  <si>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39</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</si>
  <si>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</si>
  <si>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40</t>
  </si>
  <si>
    <t>БЕЗВОЗМЕЗДНЫЕ ПОСТУПЛЕНИЯ</t>
  </si>
  <si>
    <t>41</t>
  </si>
  <si>
    <t>БЕЗВОЗМЕЗДНЫЕ ПОСТУПЛЕНИЯ ОТ ДРУГИХ БЮДЖЕТОВ БЮДЖЕТНОЙ СИСТЕМЫ РОССИЙСКОЙ ФЕДЕРАЦИИ</t>
  </si>
  <si>
    <t>42</t>
  </si>
  <si>
    <t>150</t>
  </si>
  <si>
    <t>Дотации бюджетам бюджетной системы Российской Федерации</t>
  </si>
  <si>
    <t>43</t>
  </si>
  <si>
    <t>001</t>
  </si>
  <si>
    <t xml:space="preserve">Дотации на выравнивание бюджетной обеспеченности
</t>
  </si>
  <si>
    <t>44</t>
  </si>
  <si>
    <t xml:space="preserve">Дотации бюджетам сельских поселений на выравнивание бюджетной обеспеченности из бюджета субъекта Российской Федерации
</t>
  </si>
  <si>
    <t>45</t>
  </si>
  <si>
    <t>7601</t>
  </si>
  <si>
    <t>Дотации бюджетам сельских поселений на выравнивание бюджетной обеспеченности из бюджета субъекта Российской Федерации (из краевого бюджета)</t>
  </si>
  <si>
    <t>46</t>
  </si>
  <si>
    <t>8601</t>
  </si>
  <si>
    <t>Дотации бюджетам сельских поселений на выравнивание бюджетной обеспеченности из бюджета субъекта Российской Федерации (из районного бюджета)</t>
  </si>
  <si>
    <t>47</t>
  </si>
  <si>
    <t>Субсидии бюджетам бюджетной системы Российской Федерации (межбюджетные субсидии)</t>
  </si>
  <si>
    <t>48</t>
  </si>
  <si>
    <t>999</t>
  </si>
  <si>
    <t>Прочие субсидии</t>
  </si>
  <si>
    <t>49</t>
  </si>
  <si>
    <t>Прочие субсидии бюджетам сельских поселений</t>
  </si>
  <si>
    <t>50</t>
  </si>
  <si>
    <t>7508</t>
  </si>
  <si>
    <t>Прочие межбюджетные трансферты,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t>
  </si>
  <si>
    <t>51</t>
  </si>
  <si>
    <t>7509</t>
  </si>
  <si>
    <t xml:space="preserve">Прочие 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t>
  </si>
  <si>
    <t>52</t>
  </si>
  <si>
    <t xml:space="preserve">Субвенции бюджетам бюджетной системы Российской Федерации
</t>
  </si>
  <si>
    <t>53</t>
  </si>
  <si>
    <t>024</t>
  </si>
  <si>
    <t xml:space="preserve">Субвенции местным бюджетам на выполнение передаваемых полномочий субъектов Российской Федерации
</t>
  </si>
  <si>
    <t>54</t>
  </si>
  <si>
    <t xml:space="preserve">Субвенции бюджетам сельских поселений на выполнение передаваемых полномочий субъектов Российской Федерации
</t>
  </si>
  <si>
    <t>55</t>
  </si>
  <si>
    <t>7514</t>
  </si>
  <si>
    <t>Субвенции бюджетам сельских поселений на выполнение передаваемых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t>
  </si>
  <si>
    <t>56</t>
  </si>
  <si>
    <t>118</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</si>
  <si>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</si>
  <si>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57</t>
  </si>
  <si>
    <t xml:space="preserve">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
</t>
  </si>
  <si>
    <t>58</t>
  </si>
  <si>
    <t xml:space="preserve">Иные межбюджетные трансферты
</t>
  </si>
  <si>
    <t>59</t>
  </si>
  <si>
    <t xml:space="preserve">Прочие межбюджетные трансферты, передаваемые бюджетам
</t>
  </si>
  <si>
    <t>60</t>
  </si>
  <si>
    <t xml:space="preserve">Прочие межбюджетные трансферты, передаваемые бюджетам сельских поселений
</t>
  </si>
  <si>
    <t>61</t>
  </si>
  <si>
    <t>2724</t>
  </si>
  <si>
    <t>Прочие межбюджетные трансферты, передаваемые бюджетам сельских поселений (на частичную компенсацию расходов на повышение оплаты труда отдедьным категориям работников бюджетной сферы категориям работников бюджетной сферы Красноярского края по минестерству финансов Красноярского края)</t>
  </si>
  <si>
    <t>8508</t>
  </si>
  <si>
    <t>Прочие межбюджетные трансферты, передаваемые бюджетам сельских поселений (на содержание автомобильных дорог общего пользования местного значения за счет средств дорожного фонда Минусинского района)</t>
  </si>
  <si>
    <t>62</t>
  </si>
  <si>
    <t>7412</t>
  </si>
  <si>
    <t>Прочие межбюджетные трансферты, передаваемые бюджетам сельских поселений (на обеспечение первичных мер пожарной безопасности)</t>
  </si>
  <si>
    <t>63</t>
  </si>
  <si>
    <t>7745</t>
  </si>
  <si>
    <t xml:space="preserve">Прочие межбюджетные трансферты, передаваемые бюджетам сельских поселений на содействие развитию налогового потенциала в рамках других непрограммных расходов 
</t>
  </si>
  <si>
    <t>64</t>
  </si>
  <si>
    <t>8602</t>
  </si>
  <si>
    <t>Прочие межбюджетные трансферты, передаваемые бюджетам сельских поселений (на поддержку мер по обеспечению сбалансированности бюджетов из районного бюджета)</t>
  </si>
  <si>
    <t>07</t>
  </si>
  <si>
    <t xml:space="preserve">ПРОЧИЕ БЕЗВОЗМЕЗДНЫЕ ПОСТУПЛЕНИЯ
</t>
  </si>
  <si>
    <t xml:space="preserve">Прочие безвозмездные поступления в бюджеты сельских поселений
</t>
  </si>
  <si>
    <t>ВСЕГО ДОХОДОВ</t>
  </si>
  <si>
    <t>Приложение 2
к решению Жерлыкского
Совета депутатов  
от 07.07.2022 №83-рс</t>
  </si>
</sst>
</file>

<file path=xl/styles.xml><?xml version="1.0" encoding="utf-8"?>
<styleSheet xmlns="http://schemas.openxmlformats.org/spreadsheetml/2006/main">
  <numFmts count="4">
    <numFmt numFmtId="164" formatCode="_(* #\ ##0.00_);_(* \(#\ ##0.00\);_(* &quot;-&quot;??_);_(@_)"/>
    <numFmt numFmtId="165" formatCode="_-* #\ ##0.00\ _₽_-;\-* #\ ##0.00\ _₽_-;_-* &quot;-&quot;??\ _₽_-;_-@_-"/>
    <numFmt numFmtId="166" formatCode="#\ ##0.0"/>
    <numFmt numFmtId="167" formatCode="#\ ##0.00"/>
  </numFmts>
  <fonts count="5">
    <font>
      <sz val="11"/>
      <color theme="1"/>
      <name val="Calibri"/>
      <charset val="134"/>
      <scheme val="minor"/>
    </font>
    <font>
      <b/>
      <sz val="10"/>
      <name val="Arial Cyr"/>
      <charset val="204"/>
    </font>
    <font>
      <sz val="10"/>
      <name val="Times New Roman"/>
      <charset val="204"/>
    </font>
    <font>
      <sz val="10"/>
      <name val="Arial"/>
      <charset val="204"/>
    </font>
    <font>
      <sz val="11"/>
      <color indexed="8"/>
      <name val="Calibri"/>
      <charset val="13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165" fontId="4" fillId="0" borderId="0" applyFont="0" applyFill="0" applyBorder="0" applyAlignment="0" applyProtection="0"/>
    <xf numFmtId="164" fontId="3" fillId="0" borderId="0" applyFont="0" applyFill="0" applyBorder="0" applyAlignment="0" applyProtection="0"/>
  </cellStyleXfs>
  <cellXfs count="46">
    <xf numFmtId="0" fontId="0" fillId="0" borderId="0" xfId="0"/>
    <xf numFmtId="0" fontId="1" fillId="0" borderId="0" xfId="0" applyFont="1" applyFill="1" applyAlignment="1">
      <alignment wrapText="1"/>
    </xf>
    <xf numFmtId="0" fontId="0" fillId="2" borderId="0" xfId="0" applyFill="1"/>
    <xf numFmtId="0" fontId="0" fillId="0" borderId="0" xfId="0" applyFill="1"/>
    <xf numFmtId="49" fontId="0" fillId="0" borderId="0" xfId="0" applyNumberFormat="1" applyFill="1"/>
    <xf numFmtId="49" fontId="1" fillId="0" borderId="0" xfId="0" applyNumberFormat="1" applyFont="1" applyFill="1" applyAlignment="1">
      <alignment wrapText="1"/>
    </xf>
    <xf numFmtId="0" fontId="2" fillId="0" borderId="0" xfId="0" applyFont="1" applyFill="1" applyAlignment="1">
      <alignment horizontal="center" wrapText="1"/>
    </xf>
    <xf numFmtId="0" fontId="0" fillId="0" borderId="0" xfId="0" applyFill="1" applyAlignment="1">
      <alignment horizontal="center" wrapText="1"/>
    </xf>
    <xf numFmtId="49" fontId="2" fillId="0" borderId="1" xfId="0" applyNumberFormat="1" applyFont="1" applyFill="1" applyBorder="1" applyAlignment="1">
      <alignment horizontal="center" vertical="center" textRotation="90" wrapText="1"/>
    </xf>
    <xf numFmtId="49" fontId="2" fillId="0" borderId="1" xfId="0" applyNumberFormat="1" applyFont="1" applyFill="1" applyBorder="1" applyAlignment="1">
      <alignment horizontal="left" vertical="top"/>
    </xf>
    <xf numFmtId="49" fontId="2" fillId="0" borderId="1" xfId="0" applyNumberFormat="1" applyFont="1" applyFill="1" applyBorder="1" applyAlignment="1">
      <alignment horizontal="center" vertical="top"/>
    </xf>
    <xf numFmtId="49" fontId="2" fillId="0" borderId="1" xfId="0" applyNumberFormat="1" applyFont="1" applyFill="1" applyBorder="1" applyAlignment="1">
      <alignment horizontal="center" vertical="justify"/>
    </xf>
    <xf numFmtId="49" fontId="2" fillId="0" borderId="1" xfId="1" applyNumberFormat="1" applyFont="1" applyFill="1" applyBorder="1" applyAlignment="1">
      <alignment horizontal="center" vertical="justify" wrapText="1"/>
    </xf>
    <xf numFmtId="49" fontId="2" fillId="0" borderId="1" xfId="1" applyNumberFormat="1" applyFont="1" applyFill="1" applyBorder="1" applyAlignment="1">
      <alignment horizontal="center" vertical="top"/>
    </xf>
    <xf numFmtId="49" fontId="2" fillId="0" borderId="1" xfId="2" applyNumberFormat="1" applyFont="1" applyFill="1" applyBorder="1" applyAlignment="1">
      <alignment horizontal="center" vertical="top"/>
    </xf>
    <xf numFmtId="49" fontId="2" fillId="2" borderId="1" xfId="0" applyNumberFormat="1" applyFont="1" applyFill="1" applyBorder="1" applyAlignment="1">
      <alignment horizontal="left" vertical="top"/>
    </xf>
    <xf numFmtId="49" fontId="2" fillId="2" borderId="1" xfId="0" applyNumberFormat="1" applyFont="1" applyFill="1" applyBorder="1" applyAlignment="1">
      <alignment horizontal="center" vertical="top"/>
    </xf>
    <xf numFmtId="49" fontId="2" fillId="2" borderId="1" xfId="2" applyNumberFormat="1" applyFont="1" applyFill="1" applyBorder="1" applyAlignment="1">
      <alignment horizontal="center" vertical="top"/>
    </xf>
    <xf numFmtId="167" fontId="1" fillId="0" borderId="0" xfId="0" applyNumberFormat="1" applyFont="1" applyFill="1" applyAlignment="1">
      <alignment wrapText="1"/>
    </xf>
    <xf numFmtId="167" fontId="0" fillId="0" borderId="0" xfId="0" applyNumberFormat="1" applyFill="1" applyAlignment="1">
      <alignment horizontal="right" wrapText="1"/>
    </xf>
    <xf numFmtId="167" fontId="2" fillId="0" borderId="0" xfId="0" applyNumberFormat="1" applyFont="1" applyFill="1" applyAlignment="1">
      <alignment horizontal="right" wrapText="1"/>
    </xf>
    <xf numFmtId="0" fontId="2" fillId="0" borderId="0" xfId="0" applyFont="1" applyFill="1" applyAlignment="1">
      <alignment horizontal="right" wrapText="1"/>
    </xf>
    <xf numFmtId="0" fontId="2" fillId="0" borderId="2" xfId="0" applyNumberFormat="1" applyFont="1" applyFill="1" applyBorder="1" applyAlignment="1">
      <alignment horizontal="center" vertical="center" wrapText="1"/>
    </xf>
    <xf numFmtId="0" fontId="2" fillId="0" borderId="1" xfId="0" applyNumberFormat="1" applyFont="1" applyFill="1" applyBorder="1" applyAlignment="1">
      <alignment vertical="top" wrapText="1"/>
    </xf>
    <xf numFmtId="167" fontId="2" fillId="0" borderId="2" xfId="0" applyNumberFormat="1" applyFont="1" applyFill="1" applyBorder="1" applyAlignment="1">
      <alignment horizontal="right" vertical="center" wrapText="1"/>
    </xf>
    <xf numFmtId="167" fontId="0" fillId="0" borderId="0" xfId="0" applyNumberFormat="1" applyFill="1"/>
    <xf numFmtId="167" fontId="2" fillId="0" borderId="1" xfId="0" applyNumberFormat="1" applyFont="1" applyFill="1" applyBorder="1" applyAlignment="1">
      <alignment vertical="top"/>
    </xf>
    <xf numFmtId="0" fontId="2" fillId="0" borderId="1" xfId="0" applyNumberFormat="1" applyFont="1" applyFill="1" applyBorder="1" applyAlignment="1">
      <alignment vertical="justify" wrapText="1"/>
    </xf>
    <xf numFmtId="0" fontId="2" fillId="0" borderId="1" xfId="0" applyFont="1" applyFill="1" applyBorder="1" applyAlignment="1">
      <alignment horizontal="justify" vertical="justify" wrapText="1"/>
    </xf>
    <xf numFmtId="0" fontId="2" fillId="0" borderId="1" xfId="0" applyFont="1" applyFill="1" applyBorder="1" applyAlignment="1">
      <alignment horizontal="justify" vertical="top" wrapText="1"/>
    </xf>
    <xf numFmtId="0" fontId="2" fillId="0" borderId="1" xfId="0" applyFont="1" applyFill="1" applyBorder="1" applyAlignment="1">
      <alignment horizontal="left" vertical="top" wrapText="1"/>
    </xf>
    <xf numFmtId="167" fontId="2" fillId="0" borderId="1" xfId="0" applyNumberFormat="1" applyFont="1" applyFill="1" applyBorder="1" applyAlignment="1">
      <alignment horizontal="right" vertical="top" wrapText="1"/>
    </xf>
    <xf numFmtId="0" fontId="2" fillId="2" borderId="1" xfId="0" applyFont="1" applyFill="1" applyBorder="1" applyAlignment="1">
      <alignment horizontal="justify" vertical="top" wrapText="1"/>
    </xf>
    <xf numFmtId="167" fontId="2" fillId="2" borderId="1" xfId="0" applyNumberFormat="1" applyFont="1" applyFill="1" applyBorder="1" applyAlignment="1">
      <alignment horizontal="right" vertical="top" wrapText="1"/>
    </xf>
    <xf numFmtId="0" fontId="2" fillId="0" borderId="1" xfId="0" applyNumberFormat="1" applyFont="1" applyFill="1" applyBorder="1" applyAlignment="1">
      <alignment horizontal="justify" vertical="top" wrapText="1"/>
    </xf>
    <xf numFmtId="49" fontId="2" fillId="0" borderId="1" xfId="0" quotePrefix="1" applyNumberFormat="1" applyFont="1" applyFill="1" applyBorder="1" applyAlignment="1">
      <alignment horizontal="center" vertical="center" textRotation="90" wrapText="1"/>
    </xf>
    <xf numFmtId="0" fontId="2" fillId="0" borderId="1" xfId="0" quotePrefix="1" applyFont="1" applyFill="1" applyBorder="1" applyAlignment="1">
      <alignment horizontal="justify" vertical="top"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49" fontId="2" fillId="0" borderId="1" xfId="0" applyNumberFormat="1" applyFont="1" applyFill="1" applyBorder="1" applyAlignment="1">
      <alignment horizontal="center" vertical="center" textRotation="90" wrapText="1"/>
    </xf>
    <xf numFmtId="166" fontId="2" fillId="0" borderId="0" xfId="0" applyNumberFormat="1" applyFont="1" applyFill="1" applyBorder="1" applyAlignment="1">
      <alignment horizontal="left" vertical="top" wrapText="1"/>
    </xf>
    <xf numFmtId="0" fontId="2" fillId="0" borderId="0" xfId="0" applyFont="1" applyFill="1" applyAlignment="1">
      <alignment horizontal="center" wrapText="1"/>
    </xf>
    <xf numFmtId="0" fontId="0" fillId="0" borderId="0" xfId="0" applyFill="1" applyAlignment="1">
      <alignment horizont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cellXfs>
  <cellStyles count="3">
    <cellStyle name="Обычный" xfId="0" builtinId="0"/>
    <cellStyle name="Финансовый" xfId="1" builtinId="3"/>
    <cellStyle name="Финансовый 2"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79"/>
  <sheetViews>
    <sheetView tabSelected="1" topLeftCell="A34" workbookViewId="0">
      <selection activeCell="K7" sqref="K7:L9"/>
    </sheetView>
  </sheetViews>
  <sheetFormatPr defaultColWidth="9" defaultRowHeight="15"/>
  <cols>
    <col min="1" max="1" width="3.85546875" style="3" customWidth="1"/>
    <col min="2" max="2" width="4.42578125" style="4" customWidth="1"/>
    <col min="3" max="3" width="2.5703125" style="4" customWidth="1"/>
    <col min="4" max="4" width="3.5703125" style="4" customWidth="1"/>
    <col min="5" max="5" width="3" style="4" customWidth="1"/>
    <col min="6" max="6" width="4.28515625" style="4" customWidth="1"/>
    <col min="7" max="7" width="4.140625" style="4" customWidth="1"/>
    <col min="8" max="8" width="5.140625" style="4" customWidth="1"/>
    <col min="9" max="9" width="4.28515625" style="4" customWidth="1"/>
    <col min="10" max="10" width="33.42578125" style="4" customWidth="1"/>
    <col min="11" max="11" width="10" style="3" customWidth="1"/>
    <col min="12" max="12" width="11.28515625" style="3" customWidth="1"/>
    <col min="13" max="13" width="9.5703125" style="3" customWidth="1"/>
    <col min="14" max="14" width="11.42578125" style="3" customWidth="1"/>
    <col min="15" max="16384" width="9" style="3"/>
  </cols>
  <sheetData>
    <row r="1" spans="1:14" s="1" customFormat="1" ht="69" customHeight="1">
      <c r="B1" s="5"/>
      <c r="C1" s="5"/>
      <c r="D1" s="5"/>
      <c r="E1" s="5"/>
      <c r="F1" s="5"/>
      <c r="G1" s="5"/>
      <c r="H1" s="5"/>
      <c r="I1" s="5"/>
      <c r="J1" s="5"/>
      <c r="L1" s="40" t="s">
        <v>198</v>
      </c>
      <c r="M1" s="40"/>
    </row>
    <row r="2" spans="1:14" s="1" customFormat="1" ht="12.75">
      <c r="B2" s="5"/>
      <c r="C2" s="5"/>
      <c r="D2" s="5"/>
      <c r="E2" s="5"/>
      <c r="F2" s="5"/>
      <c r="G2" s="5"/>
      <c r="H2" s="5"/>
      <c r="I2" s="5"/>
      <c r="J2" s="5"/>
      <c r="K2" s="18"/>
      <c r="L2" s="18"/>
      <c r="M2" s="18"/>
    </row>
    <row r="3" spans="1:14" s="1" customFormat="1" ht="12.75">
      <c r="A3" s="41" t="s">
        <v>0</v>
      </c>
      <c r="B3" s="41"/>
      <c r="C3" s="41"/>
      <c r="D3" s="41"/>
      <c r="E3" s="41"/>
      <c r="F3" s="41"/>
      <c r="G3" s="41"/>
      <c r="H3" s="41"/>
      <c r="I3" s="41"/>
      <c r="J3" s="41"/>
      <c r="K3" s="41"/>
      <c r="L3" s="41"/>
      <c r="M3" s="41"/>
    </row>
    <row r="4" spans="1:14" s="1" customFormat="1">
      <c r="A4" s="6"/>
      <c r="B4" s="6"/>
      <c r="C4" s="6"/>
      <c r="D4" s="41" t="s">
        <v>1</v>
      </c>
      <c r="E4" s="42"/>
      <c r="F4" s="42"/>
      <c r="G4" s="42"/>
      <c r="H4" s="42"/>
      <c r="I4" s="42"/>
      <c r="J4" s="42"/>
      <c r="K4" s="42"/>
      <c r="L4" s="42"/>
      <c r="M4" s="6"/>
    </row>
    <row r="5" spans="1:14" s="1" customFormat="1">
      <c r="A5" s="6"/>
      <c r="B5" s="6"/>
      <c r="C5" s="6"/>
      <c r="D5" s="6"/>
      <c r="E5" s="7"/>
      <c r="F5" s="7"/>
      <c r="G5" s="7"/>
      <c r="H5" s="7"/>
      <c r="I5" s="7"/>
      <c r="J5" s="5"/>
      <c r="K5" s="19"/>
      <c r="L5" s="19"/>
      <c r="M5" s="19"/>
    </row>
    <row r="6" spans="1:14" s="1" customFormat="1" ht="12.75">
      <c r="B6" s="5"/>
      <c r="C6" s="5"/>
      <c r="D6" s="5"/>
      <c r="E6" s="5"/>
      <c r="F6" s="5"/>
      <c r="G6" s="5"/>
      <c r="H6" s="5"/>
      <c r="I6" s="5"/>
      <c r="J6" s="5"/>
      <c r="K6" s="18"/>
      <c r="L6" s="18"/>
      <c r="M6" s="20" t="s">
        <v>2</v>
      </c>
      <c r="N6" s="21"/>
    </row>
    <row r="7" spans="1:14" s="1" customFormat="1" ht="12.75">
      <c r="A7" s="38" t="s">
        <v>3</v>
      </c>
      <c r="B7" s="37" t="s">
        <v>4</v>
      </c>
      <c r="C7" s="37"/>
      <c r="D7" s="37"/>
      <c r="E7" s="37"/>
      <c r="F7" s="37"/>
      <c r="G7" s="37"/>
      <c r="H7" s="37"/>
      <c r="I7" s="37"/>
      <c r="J7" s="43" t="s">
        <v>5</v>
      </c>
      <c r="K7" s="43" t="s">
        <v>6</v>
      </c>
      <c r="L7" s="43" t="s">
        <v>7</v>
      </c>
      <c r="M7" s="43" t="s">
        <v>8</v>
      </c>
    </row>
    <row r="8" spans="1:14" s="1" customFormat="1" ht="12.75">
      <c r="A8" s="38"/>
      <c r="B8" s="39" t="s">
        <v>9</v>
      </c>
      <c r="C8" s="37" t="s">
        <v>10</v>
      </c>
      <c r="D8" s="37"/>
      <c r="E8" s="37"/>
      <c r="F8" s="37"/>
      <c r="G8" s="37"/>
      <c r="H8" s="37" t="s">
        <v>11</v>
      </c>
      <c r="I8" s="37"/>
      <c r="J8" s="44"/>
      <c r="K8" s="44"/>
      <c r="L8" s="44"/>
      <c r="M8" s="44"/>
    </row>
    <row r="9" spans="1:14" s="1" customFormat="1" ht="144" customHeight="1">
      <c r="A9" s="38"/>
      <c r="B9" s="39"/>
      <c r="C9" s="35" t="s">
        <v>12</v>
      </c>
      <c r="D9" s="35" t="s">
        <v>13</v>
      </c>
      <c r="E9" s="35" t="s">
        <v>14</v>
      </c>
      <c r="F9" s="35" t="s">
        <v>15</v>
      </c>
      <c r="G9" s="8" t="s">
        <v>16</v>
      </c>
      <c r="H9" s="8" t="s">
        <v>17</v>
      </c>
      <c r="I9" s="8" t="s">
        <v>18</v>
      </c>
      <c r="J9" s="45"/>
      <c r="K9" s="45"/>
      <c r="L9" s="45"/>
      <c r="M9" s="45"/>
    </row>
    <row r="10" spans="1:14">
      <c r="A10" s="9"/>
      <c r="B10" s="10" t="s">
        <v>19</v>
      </c>
      <c r="C10" s="10" t="s">
        <v>20</v>
      </c>
      <c r="D10" s="10" t="s">
        <v>21</v>
      </c>
      <c r="E10" s="10" t="s">
        <v>22</v>
      </c>
      <c r="F10" s="10" t="s">
        <v>23</v>
      </c>
      <c r="G10" s="10" t="s">
        <v>24</v>
      </c>
      <c r="H10" s="10" t="s">
        <v>25</v>
      </c>
      <c r="I10" s="10" t="s">
        <v>26</v>
      </c>
      <c r="J10" s="22">
        <v>9</v>
      </c>
      <c r="K10" s="22">
        <v>10</v>
      </c>
      <c r="L10" s="22">
        <v>11</v>
      </c>
      <c r="M10" s="22">
        <v>12</v>
      </c>
    </row>
    <row r="11" spans="1:14" ht="25.5">
      <c r="A11" s="9" t="s">
        <v>19</v>
      </c>
      <c r="B11" s="10" t="s">
        <v>27</v>
      </c>
      <c r="C11" s="10" t="s">
        <v>19</v>
      </c>
      <c r="D11" s="10" t="s">
        <v>28</v>
      </c>
      <c r="E11" s="10" t="s">
        <v>28</v>
      </c>
      <c r="F11" s="10" t="s">
        <v>27</v>
      </c>
      <c r="G11" s="10" t="s">
        <v>28</v>
      </c>
      <c r="H11" s="10" t="s">
        <v>29</v>
      </c>
      <c r="I11" s="10" t="s">
        <v>27</v>
      </c>
      <c r="J11" s="23" t="s">
        <v>30</v>
      </c>
      <c r="K11" s="24">
        <f>K12+K27+K30+K38+K42+K17+K46</f>
        <v>1796975.34</v>
      </c>
      <c r="L11" s="24">
        <f>L12+L27+L30+L38+L42+L17+L46</f>
        <v>1007709</v>
      </c>
      <c r="M11" s="24">
        <f>M12+M27+M30+M38+M42+M17+M46</f>
        <v>1036665</v>
      </c>
      <c r="N11" s="25"/>
    </row>
    <row r="12" spans="1:14">
      <c r="A12" s="9" t="s">
        <v>20</v>
      </c>
      <c r="B12" s="10" t="s">
        <v>31</v>
      </c>
      <c r="C12" s="10" t="s">
        <v>19</v>
      </c>
      <c r="D12" s="10" t="s">
        <v>32</v>
      </c>
      <c r="E12" s="10" t="s">
        <v>28</v>
      </c>
      <c r="F12" s="10" t="s">
        <v>27</v>
      </c>
      <c r="G12" s="10" t="s">
        <v>28</v>
      </c>
      <c r="H12" s="10" t="s">
        <v>29</v>
      </c>
      <c r="I12" s="10" t="s">
        <v>27</v>
      </c>
      <c r="J12" s="23" t="s">
        <v>33</v>
      </c>
      <c r="K12" s="26">
        <f>K13</f>
        <v>99790</v>
      </c>
      <c r="L12" s="26">
        <f>L13</f>
        <v>105675</v>
      </c>
      <c r="M12" s="26">
        <f>M13</f>
        <v>107795</v>
      </c>
      <c r="N12" s="25"/>
    </row>
    <row r="13" spans="1:14">
      <c r="A13" s="9" t="s">
        <v>21</v>
      </c>
      <c r="B13" s="10" t="s">
        <v>31</v>
      </c>
      <c r="C13" s="10" t="s">
        <v>19</v>
      </c>
      <c r="D13" s="10" t="s">
        <v>32</v>
      </c>
      <c r="E13" s="10" t="s">
        <v>34</v>
      </c>
      <c r="F13" s="10" t="s">
        <v>27</v>
      </c>
      <c r="G13" s="10" t="s">
        <v>32</v>
      </c>
      <c r="H13" s="10" t="s">
        <v>29</v>
      </c>
      <c r="I13" s="10" t="s">
        <v>35</v>
      </c>
      <c r="J13" s="23" t="s">
        <v>36</v>
      </c>
      <c r="K13" s="26">
        <f>SUM(K14:K16)</f>
        <v>99790</v>
      </c>
      <c r="L13" s="26">
        <f>SUM(L14:L16)</f>
        <v>105675</v>
      </c>
      <c r="M13" s="26">
        <f>SUM(M14:M16)</f>
        <v>107795</v>
      </c>
    </row>
    <row r="14" spans="1:14" ht="102">
      <c r="A14" s="9" t="s">
        <v>22</v>
      </c>
      <c r="B14" s="10" t="s">
        <v>31</v>
      </c>
      <c r="C14" s="10" t="s">
        <v>19</v>
      </c>
      <c r="D14" s="10" t="s">
        <v>32</v>
      </c>
      <c r="E14" s="10" t="s">
        <v>34</v>
      </c>
      <c r="F14" s="10" t="s">
        <v>37</v>
      </c>
      <c r="G14" s="10" t="s">
        <v>32</v>
      </c>
      <c r="H14" s="10" t="s">
        <v>29</v>
      </c>
      <c r="I14" s="10" t="s">
        <v>35</v>
      </c>
      <c r="J14" s="23" t="s">
        <v>38</v>
      </c>
      <c r="K14" s="26">
        <v>99640</v>
      </c>
      <c r="L14" s="26">
        <v>105520</v>
      </c>
      <c r="M14" s="26">
        <v>107630</v>
      </c>
    </row>
    <row r="15" spans="1:14" ht="144" customHeight="1">
      <c r="A15" s="9" t="s">
        <v>23</v>
      </c>
      <c r="B15" s="10" t="s">
        <v>31</v>
      </c>
      <c r="C15" s="10" t="s">
        <v>19</v>
      </c>
      <c r="D15" s="10" t="s">
        <v>32</v>
      </c>
      <c r="E15" s="10" t="s">
        <v>34</v>
      </c>
      <c r="F15" s="10" t="s">
        <v>39</v>
      </c>
      <c r="G15" s="10" t="s">
        <v>32</v>
      </c>
      <c r="H15" s="10" t="s">
        <v>29</v>
      </c>
      <c r="I15" s="10" t="s">
        <v>35</v>
      </c>
      <c r="J15" s="23" t="s">
        <v>40</v>
      </c>
      <c r="K15" s="26">
        <v>15</v>
      </c>
      <c r="L15" s="26">
        <v>15</v>
      </c>
      <c r="M15" s="26">
        <v>15</v>
      </c>
    </row>
    <row r="16" spans="1:14" ht="63.75">
      <c r="A16" s="9" t="s">
        <v>24</v>
      </c>
      <c r="B16" s="10" t="s">
        <v>31</v>
      </c>
      <c r="C16" s="10" t="s">
        <v>19</v>
      </c>
      <c r="D16" s="10" t="s">
        <v>32</v>
      </c>
      <c r="E16" s="10" t="s">
        <v>34</v>
      </c>
      <c r="F16" s="10" t="s">
        <v>41</v>
      </c>
      <c r="G16" s="10" t="s">
        <v>32</v>
      </c>
      <c r="H16" s="10" t="s">
        <v>29</v>
      </c>
      <c r="I16" s="10" t="s">
        <v>35</v>
      </c>
      <c r="J16" s="23" t="s">
        <v>42</v>
      </c>
      <c r="K16" s="26">
        <v>135</v>
      </c>
      <c r="L16" s="26">
        <v>140</v>
      </c>
      <c r="M16" s="26">
        <v>150</v>
      </c>
    </row>
    <row r="17" spans="1:15" ht="51">
      <c r="A17" s="9" t="s">
        <v>25</v>
      </c>
      <c r="B17" s="10" t="s">
        <v>27</v>
      </c>
      <c r="C17" s="10" t="s">
        <v>19</v>
      </c>
      <c r="D17" s="10" t="s">
        <v>43</v>
      </c>
      <c r="E17" s="10" t="s">
        <v>28</v>
      </c>
      <c r="F17" s="10" t="s">
        <v>27</v>
      </c>
      <c r="G17" s="10" t="s">
        <v>28</v>
      </c>
      <c r="H17" s="10" t="s">
        <v>29</v>
      </c>
      <c r="I17" s="10" t="s">
        <v>27</v>
      </c>
      <c r="J17" s="23" t="s">
        <v>44</v>
      </c>
      <c r="K17" s="26">
        <v>239500</v>
      </c>
      <c r="L17" s="26">
        <v>245200</v>
      </c>
      <c r="M17" s="26">
        <v>251900</v>
      </c>
    </row>
    <row r="18" spans="1:15" ht="38.25">
      <c r="A18" s="9" t="s">
        <v>26</v>
      </c>
      <c r="B18" s="10" t="s">
        <v>27</v>
      </c>
      <c r="C18" s="10" t="s">
        <v>19</v>
      </c>
      <c r="D18" s="10" t="s">
        <v>43</v>
      </c>
      <c r="E18" s="10" t="s">
        <v>34</v>
      </c>
      <c r="F18" s="10" t="s">
        <v>27</v>
      </c>
      <c r="G18" s="10" t="s">
        <v>32</v>
      </c>
      <c r="H18" s="10" t="s">
        <v>29</v>
      </c>
      <c r="I18" s="10" t="s">
        <v>35</v>
      </c>
      <c r="J18" s="23" t="s">
        <v>45</v>
      </c>
      <c r="K18" s="26">
        <v>239500</v>
      </c>
      <c r="L18" s="26">
        <v>245200</v>
      </c>
      <c r="M18" s="26">
        <v>251900</v>
      </c>
    </row>
    <row r="19" spans="1:15" ht="102">
      <c r="A19" s="9" t="s">
        <v>46</v>
      </c>
      <c r="B19" s="10" t="s">
        <v>47</v>
      </c>
      <c r="C19" s="10" t="s">
        <v>19</v>
      </c>
      <c r="D19" s="10" t="s">
        <v>43</v>
      </c>
      <c r="E19" s="10" t="s">
        <v>34</v>
      </c>
      <c r="F19" s="10" t="s">
        <v>48</v>
      </c>
      <c r="G19" s="10" t="s">
        <v>32</v>
      </c>
      <c r="H19" s="10" t="s">
        <v>29</v>
      </c>
      <c r="I19" s="10" t="s">
        <v>35</v>
      </c>
      <c r="J19" s="23" t="s">
        <v>49</v>
      </c>
      <c r="K19" s="26">
        <v>108300</v>
      </c>
      <c r="L19" s="26">
        <v>109700</v>
      </c>
      <c r="M19" s="26">
        <v>110900</v>
      </c>
    </row>
    <row r="20" spans="1:15" ht="158.1" customHeight="1">
      <c r="A20" s="9" t="s">
        <v>50</v>
      </c>
      <c r="B20" s="10" t="s">
        <v>47</v>
      </c>
      <c r="C20" s="10" t="s">
        <v>19</v>
      </c>
      <c r="D20" s="10" t="s">
        <v>43</v>
      </c>
      <c r="E20" s="10" t="s">
        <v>34</v>
      </c>
      <c r="F20" s="10" t="s">
        <v>51</v>
      </c>
      <c r="G20" s="10" t="s">
        <v>32</v>
      </c>
      <c r="H20" s="10" t="s">
        <v>29</v>
      </c>
      <c r="I20" s="10" t="s">
        <v>35</v>
      </c>
      <c r="J20" s="23" t="s">
        <v>52</v>
      </c>
      <c r="K20" s="26">
        <v>108300</v>
      </c>
      <c r="L20" s="26">
        <v>109700</v>
      </c>
      <c r="M20" s="26">
        <v>110900</v>
      </c>
    </row>
    <row r="21" spans="1:15" ht="120.95" customHeight="1">
      <c r="A21" s="9" t="s">
        <v>53</v>
      </c>
      <c r="B21" s="10" t="s">
        <v>47</v>
      </c>
      <c r="C21" s="10" t="s">
        <v>19</v>
      </c>
      <c r="D21" s="10" t="s">
        <v>43</v>
      </c>
      <c r="E21" s="10" t="s">
        <v>34</v>
      </c>
      <c r="F21" s="10" t="s">
        <v>54</v>
      </c>
      <c r="G21" s="10" t="s">
        <v>32</v>
      </c>
      <c r="H21" s="10" t="s">
        <v>29</v>
      </c>
      <c r="I21" s="10" t="s">
        <v>35</v>
      </c>
      <c r="J21" s="23" t="s">
        <v>55</v>
      </c>
      <c r="K21" s="26">
        <v>600</v>
      </c>
      <c r="L21" s="26">
        <v>600</v>
      </c>
      <c r="M21" s="26">
        <v>600</v>
      </c>
    </row>
    <row r="22" spans="1:15" ht="178.5">
      <c r="A22" s="9" t="s">
        <v>56</v>
      </c>
      <c r="B22" s="10" t="s">
        <v>47</v>
      </c>
      <c r="C22" s="10" t="s">
        <v>19</v>
      </c>
      <c r="D22" s="10" t="s">
        <v>43</v>
      </c>
      <c r="E22" s="10" t="s">
        <v>34</v>
      </c>
      <c r="F22" s="10" t="s">
        <v>57</v>
      </c>
      <c r="G22" s="10" t="s">
        <v>32</v>
      </c>
      <c r="H22" s="10" t="s">
        <v>29</v>
      </c>
      <c r="I22" s="10" t="s">
        <v>35</v>
      </c>
      <c r="J22" s="23" t="s">
        <v>58</v>
      </c>
      <c r="K22" s="26">
        <v>600</v>
      </c>
      <c r="L22" s="26">
        <v>600</v>
      </c>
      <c r="M22" s="26">
        <v>600</v>
      </c>
    </row>
    <row r="23" spans="1:15" ht="102">
      <c r="A23" s="9" t="s">
        <v>59</v>
      </c>
      <c r="B23" s="10" t="s">
        <v>47</v>
      </c>
      <c r="C23" s="10" t="s">
        <v>19</v>
      </c>
      <c r="D23" s="10" t="s">
        <v>43</v>
      </c>
      <c r="E23" s="10" t="s">
        <v>34</v>
      </c>
      <c r="F23" s="10" t="s">
        <v>60</v>
      </c>
      <c r="G23" s="10" t="s">
        <v>32</v>
      </c>
      <c r="H23" s="10" t="s">
        <v>29</v>
      </c>
      <c r="I23" s="10" t="s">
        <v>35</v>
      </c>
      <c r="J23" s="23" t="s">
        <v>61</v>
      </c>
      <c r="K23" s="26">
        <v>144200</v>
      </c>
      <c r="L23" s="26">
        <v>148500</v>
      </c>
      <c r="M23" s="26">
        <v>154600</v>
      </c>
    </row>
    <row r="24" spans="1:15" ht="153">
      <c r="A24" s="9" t="s">
        <v>62</v>
      </c>
      <c r="B24" s="10" t="s">
        <v>47</v>
      </c>
      <c r="C24" s="10" t="s">
        <v>19</v>
      </c>
      <c r="D24" s="10" t="s">
        <v>43</v>
      </c>
      <c r="E24" s="10" t="s">
        <v>34</v>
      </c>
      <c r="F24" s="10" t="s">
        <v>63</v>
      </c>
      <c r="G24" s="10" t="s">
        <v>32</v>
      </c>
      <c r="H24" s="10" t="s">
        <v>29</v>
      </c>
      <c r="I24" s="10" t="s">
        <v>35</v>
      </c>
      <c r="J24" s="23" t="s">
        <v>64</v>
      </c>
      <c r="K24" s="26">
        <v>144200</v>
      </c>
      <c r="L24" s="26">
        <v>148500</v>
      </c>
      <c r="M24" s="26">
        <v>154600</v>
      </c>
    </row>
    <row r="25" spans="1:15" ht="102">
      <c r="A25" s="9" t="s">
        <v>65</v>
      </c>
      <c r="B25" s="10" t="s">
        <v>47</v>
      </c>
      <c r="C25" s="10" t="s">
        <v>19</v>
      </c>
      <c r="D25" s="10" t="s">
        <v>43</v>
      </c>
      <c r="E25" s="10" t="s">
        <v>34</v>
      </c>
      <c r="F25" s="10" t="s">
        <v>66</v>
      </c>
      <c r="G25" s="10" t="s">
        <v>32</v>
      </c>
      <c r="H25" s="10" t="s">
        <v>29</v>
      </c>
      <c r="I25" s="10" t="s">
        <v>35</v>
      </c>
      <c r="J25" s="23" t="s">
        <v>67</v>
      </c>
      <c r="K25" s="26">
        <v>-13600</v>
      </c>
      <c r="L25" s="26">
        <v>-13600</v>
      </c>
      <c r="M25" s="26">
        <v>-14200</v>
      </c>
    </row>
    <row r="26" spans="1:15" ht="155.1" customHeight="1">
      <c r="A26" s="9" t="s">
        <v>68</v>
      </c>
      <c r="B26" s="10" t="s">
        <v>47</v>
      </c>
      <c r="C26" s="10" t="s">
        <v>19</v>
      </c>
      <c r="D26" s="10" t="s">
        <v>43</v>
      </c>
      <c r="E26" s="10" t="s">
        <v>34</v>
      </c>
      <c r="F26" s="10" t="s">
        <v>69</v>
      </c>
      <c r="G26" s="10" t="s">
        <v>32</v>
      </c>
      <c r="H26" s="10" t="s">
        <v>29</v>
      </c>
      <c r="I26" s="10" t="s">
        <v>35</v>
      </c>
      <c r="J26" s="23" t="s">
        <v>70</v>
      </c>
      <c r="K26" s="26">
        <v>-13600</v>
      </c>
      <c r="L26" s="26">
        <v>-13600</v>
      </c>
      <c r="M26" s="26">
        <v>-14200</v>
      </c>
    </row>
    <row r="27" spans="1:15">
      <c r="A27" s="9" t="s">
        <v>71</v>
      </c>
      <c r="B27" s="10" t="s">
        <v>31</v>
      </c>
      <c r="C27" s="10" t="s">
        <v>19</v>
      </c>
      <c r="D27" s="10" t="s">
        <v>72</v>
      </c>
      <c r="E27" s="10" t="s">
        <v>28</v>
      </c>
      <c r="F27" s="10" t="s">
        <v>27</v>
      </c>
      <c r="G27" s="10" t="s">
        <v>28</v>
      </c>
      <c r="H27" s="10" t="s">
        <v>29</v>
      </c>
      <c r="I27" s="10" t="s">
        <v>27</v>
      </c>
      <c r="J27" s="23" t="s">
        <v>73</v>
      </c>
      <c r="K27" s="26">
        <f>K28</f>
        <v>761933</v>
      </c>
      <c r="L27" s="26">
        <f>L28</f>
        <v>170740</v>
      </c>
      <c r="M27" s="26">
        <f>M28</f>
        <v>180380</v>
      </c>
    </row>
    <row r="28" spans="1:15">
      <c r="A28" s="9" t="s">
        <v>74</v>
      </c>
      <c r="B28" s="10" t="s">
        <v>31</v>
      </c>
      <c r="C28" s="10" t="s">
        <v>19</v>
      </c>
      <c r="D28" s="10" t="s">
        <v>72</v>
      </c>
      <c r="E28" s="10" t="s">
        <v>43</v>
      </c>
      <c r="F28" s="10" t="s">
        <v>27</v>
      </c>
      <c r="G28" s="10" t="s">
        <v>32</v>
      </c>
      <c r="H28" s="10" t="s">
        <v>29</v>
      </c>
      <c r="I28" s="10" t="s">
        <v>35</v>
      </c>
      <c r="J28" s="23" t="s">
        <v>75</v>
      </c>
      <c r="K28" s="26">
        <f>SUM(K29:K29)</f>
        <v>761933</v>
      </c>
      <c r="L28" s="26">
        <f>SUM(L29:L29)</f>
        <v>170740</v>
      </c>
      <c r="M28" s="26">
        <f>SUM(M29:M29)</f>
        <v>180380</v>
      </c>
    </row>
    <row r="29" spans="1:15">
      <c r="A29" s="9" t="s">
        <v>76</v>
      </c>
      <c r="B29" s="11" t="s">
        <v>31</v>
      </c>
      <c r="C29" s="11" t="s">
        <v>19</v>
      </c>
      <c r="D29" s="11" t="s">
        <v>72</v>
      </c>
      <c r="E29" s="11" t="s">
        <v>43</v>
      </c>
      <c r="F29" s="11" t="s">
        <v>37</v>
      </c>
      <c r="G29" s="11" t="s">
        <v>32</v>
      </c>
      <c r="H29" s="11" t="s">
        <v>29</v>
      </c>
      <c r="I29" s="11" t="s">
        <v>35</v>
      </c>
      <c r="J29" s="27" t="s">
        <v>75</v>
      </c>
      <c r="K29" s="26">
        <f>167680+594253</f>
        <v>761933</v>
      </c>
      <c r="L29" s="26">
        <v>170740</v>
      </c>
      <c r="M29" s="26">
        <v>180380</v>
      </c>
    </row>
    <row r="30" spans="1:15" s="2" customFormat="1">
      <c r="A30" s="9" t="s">
        <v>77</v>
      </c>
      <c r="B30" s="10" t="s">
        <v>31</v>
      </c>
      <c r="C30" s="10" t="s">
        <v>19</v>
      </c>
      <c r="D30" s="10" t="s">
        <v>78</v>
      </c>
      <c r="E30" s="10" t="s">
        <v>28</v>
      </c>
      <c r="F30" s="10" t="s">
        <v>27</v>
      </c>
      <c r="G30" s="10" t="s">
        <v>28</v>
      </c>
      <c r="H30" s="10" t="s">
        <v>29</v>
      </c>
      <c r="I30" s="10" t="s">
        <v>27</v>
      </c>
      <c r="J30" s="23" t="s">
        <v>79</v>
      </c>
      <c r="K30" s="26">
        <f>K31+K33</f>
        <v>429121</v>
      </c>
      <c r="L30" s="26">
        <f>L31+L33</f>
        <v>439264</v>
      </c>
      <c r="M30" s="26">
        <f>M31+M33</f>
        <v>449460</v>
      </c>
      <c r="N30" s="3"/>
      <c r="O30" s="3"/>
    </row>
    <row r="31" spans="1:15" s="2" customFormat="1">
      <c r="A31" s="9" t="s">
        <v>80</v>
      </c>
      <c r="B31" s="12" t="s">
        <v>31</v>
      </c>
      <c r="C31" s="12" t="s">
        <v>19</v>
      </c>
      <c r="D31" s="12" t="s">
        <v>78</v>
      </c>
      <c r="E31" s="12" t="s">
        <v>32</v>
      </c>
      <c r="F31" s="12" t="s">
        <v>27</v>
      </c>
      <c r="G31" s="12" t="s">
        <v>28</v>
      </c>
      <c r="H31" s="12" t="s">
        <v>29</v>
      </c>
      <c r="I31" s="12" t="s">
        <v>35</v>
      </c>
      <c r="J31" s="28" t="s">
        <v>81</v>
      </c>
      <c r="K31" s="26">
        <f>K32</f>
        <v>64960</v>
      </c>
      <c r="L31" s="26">
        <f>L32</f>
        <v>67684</v>
      </c>
      <c r="M31" s="26">
        <f>M32</f>
        <v>70460</v>
      </c>
      <c r="N31" s="3"/>
      <c r="O31" s="3"/>
    </row>
    <row r="32" spans="1:15" s="2" customFormat="1" ht="66" customHeight="1">
      <c r="A32" s="9" t="s">
        <v>82</v>
      </c>
      <c r="B32" s="12" t="s">
        <v>31</v>
      </c>
      <c r="C32" s="12" t="s">
        <v>19</v>
      </c>
      <c r="D32" s="12" t="s">
        <v>78</v>
      </c>
      <c r="E32" s="12" t="s">
        <v>32</v>
      </c>
      <c r="F32" s="12" t="s">
        <v>41</v>
      </c>
      <c r="G32" s="12" t="s">
        <v>50</v>
      </c>
      <c r="H32" s="12" t="s">
        <v>29</v>
      </c>
      <c r="I32" s="12" t="s">
        <v>35</v>
      </c>
      <c r="J32" s="28" t="s">
        <v>83</v>
      </c>
      <c r="K32" s="26">
        <v>64960</v>
      </c>
      <c r="L32" s="26">
        <v>67684</v>
      </c>
      <c r="M32" s="26">
        <v>70460</v>
      </c>
      <c r="N32" s="3"/>
      <c r="O32" s="3"/>
    </row>
    <row r="33" spans="1:15" s="2" customFormat="1">
      <c r="A33" s="9" t="s">
        <v>84</v>
      </c>
      <c r="B33" s="12" t="s">
        <v>31</v>
      </c>
      <c r="C33" s="12" t="s">
        <v>19</v>
      </c>
      <c r="D33" s="12" t="s">
        <v>78</v>
      </c>
      <c r="E33" s="12" t="s">
        <v>78</v>
      </c>
      <c r="F33" s="12" t="s">
        <v>27</v>
      </c>
      <c r="G33" s="12" t="s">
        <v>28</v>
      </c>
      <c r="H33" s="12" t="s">
        <v>29</v>
      </c>
      <c r="I33" s="12" t="s">
        <v>35</v>
      </c>
      <c r="J33" s="28" t="s">
        <v>85</v>
      </c>
      <c r="K33" s="26">
        <f>K34+K36</f>
        <v>364161</v>
      </c>
      <c r="L33" s="26">
        <f>L34+L36</f>
        <v>371580</v>
      </c>
      <c r="M33" s="26">
        <f>M34+M36</f>
        <v>379000</v>
      </c>
      <c r="N33" s="3"/>
      <c r="O33" s="3"/>
    </row>
    <row r="34" spans="1:15" s="2" customFormat="1">
      <c r="A34" s="9" t="s">
        <v>86</v>
      </c>
      <c r="B34" s="12" t="s">
        <v>31</v>
      </c>
      <c r="C34" s="12" t="s">
        <v>19</v>
      </c>
      <c r="D34" s="12" t="s">
        <v>78</v>
      </c>
      <c r="E34" s="12" t="s">
        <v>78</v>
      </c>
      <c r="F34" s="12" t="s">
        <v>41</v>
      </c>
      <c r="G34" s="12" t="s">
        <v>28</v>
      </c>
      <c r="H34" s="12" t="s">
        <v>29</v>
      </c>
      <c r="I34" s="12" t="s">
        <v>35</v>
      </c>
      <c r="J34" s="28" t="s">
        <v>87</v>
      </c>
      <c r="K34" s="26">
        <f>K35</f>
        <v>67200</v>
      </c>
      <c r="L34" s="26">
        <f>L35</f>
        <v>67200</v>
      </c>
      <c r="M34" s="26">
        <f>M35</f>
        <v>67200</v>
      </c>
      <c r="N34" s="3"/>
      <c r="O34" s="3"/>
    </row>
    <row r="35" spans="1:15" s="2" customFormat="1" ht="51">
      <c r="A35" s="9" t="s">
        <v>88</v>
      </c>
      <c r="B35" s="12" t="s">
        <v>31</v>
      </c>
      <c r="C35" s="12" t="s">
        <v>19</v>
      </c>
      <c r="D35" s="12" t="s">
        <v>78</v>
      </c>
      <c r="E35" s="12" t="s">
        <v>78</v>
      </c>
      <c r="F35" s="12" t="s">
        <v>89</v>
      </c>
      <c r="G35" s="12" t="s">
        <v>50</v>
      </c>
      <c r="H35" s="12" t="s">
        <v>29</v>
      </c>
      <c r="I35" s="12" t="s">
        <v>35</v>
      </c>
      <c r="J35" s="28" t="s">
        <v>90</v>
      </c>
      <c r="K35" s="26">
        <v>67200</v>
      </c>
      <c r="L35" s="26">
        <v>67200</v>
      </c>
      <c r="M35" s="26">
        <v>67200</v>
      </c>
      <c r="N35" s="3"/>
      <c r="O35" s="3"/>
    </row>
    <row r="36" spans="1:15" s="2" customFormat="1">
      <c r="A36" s="9" t="s">
        <v>91</v>
      </c>
      <c r="B36" s="12" t="s">
        <v>31</v>
      </c>
      <c r="C36" s="12" t="s">
        <v>19</v>
      </c>
      <c r="D36" s="12" t="s">
        <v>78</v>
      </c>
      <c r="E36" s="12" t="s">
        <v>78</v>
      </c>
      <c r="F36" s="12" t="s">
        <v>92</v>
      </c>
      <c r="G36" s="12" t="s">
        <v>28</v>
      </c>
      <c r="H36" s="12" t="s">
        <v>29</v>
      </c>
      <c r="I36" s="12" t="s">
        <v>35</v>
      </c>
      <c r="J36" s="28" t="s">
        <v>93</v>
      </c>
      <c r="K36" s="26">
        <f>K37</f>
        <v>296961</v>
      </c>
      <c r="L36" s="26">
        <f>L37</f>
        <v>304380</v>
      </c>
      <c r="M36" s="26">
        <f>M37</f>
        <v>311800</v>
      </c>
      <c r="N36" s="3"/>
      <c r="O36" s="3"/>
    </row>
    <row r="37" spans="1:15" s="2" customFormat="1" ht="51">
      <c r="A37" s="9" t="s">
        <v>94</v>
      </c>
      <c r="B37" s="12" t="s">
        <v>31</v>
      </c>
      <c r="C37" s="12" t="s">
        <v>19</v>
      </c>
      <c r="D37" s="12" t="s">
        <v>78</v>
      </c>
      <c r="E37" s="12" t="s">
        <v>78</v>
      </c>
      <c r="F37" s="12" t="s">
        <v>95</v>
      </c>
      <c r="G37" s="12" t="s">
        <v>50</v>
      </c>
      <c r="H37" s="12" t="s">
        <v>29</v>
      </c>
      <c r="I37" s="12" t="s">
        <v>35</v>
      </c>
      <c r="J37" s="28" t="s">
        <v>96</v>
      </c>
      <c r="K37" s="26">
        <v>296961</v>
      </c>
      <c r="L37" s="26">
        <v>304380</v>
      </c>
      <c r="M37" s="26">
        <v>311800</v>
      </c>
      <c r="N37" s="3"/>
      <c r="O37" s="3"/>
    </row>
    <row r="38" spans="1:15" s="2" customFormat="1">
      <c r="A38" s="9" t="s">
        <v>97</v>
      </c>
      <c r="B38" s="10" t="s">
        <v>98</v>
      </c>
      <c r="C38" s="10" t="s">
        <v>19</v>
      </c>
      <c r="D38" s="10" t="s">
        <v>99</v>
      </c>
      <c r="E38" s="10" t="s">
        <v>28</v>
      </c>
      <c r="F38" s="10" t="s">
        <v>27</v>
      </c>
      <c r="G38" s="10" t="s">
        <v>28</v>
      </c>
      <c r="H38" s="10" t="s">
        <v>29</v>
      </c>
      <c r="I38" s="10" t="s">
        <v>27</v>
      </c>
      <c r="J38" s="23" t="s">
        <v>100</v>
      </c>
      <c r="K38" s="26">
        <f t="shared" ref="K38:M40" si="0">K39</f>
        <v>6100</v>
      </c>
      <c r="L38" s="26">
        <f t="shared" si="0"/>
        <v>5600</v>
      </c>
      <c r="M38" s="26">
        <f t="shared" si="0"/>
        <v>5900</v>
      </c>
      <c r="N38" s="3"/>
      <c r="O38" s="3"/>
    </row>
    <row r="39" spans="1:15" s="2" customFormat="1" ht="72" customHeight="1">
      <c r="A39" s="9" t="s">
        <v>101</v>
      </c>
      <c r="B39" s="13" t="s">
        <v>98</v>
      </c>
      <c r="C39" s="13" t="s">
        <v>19</v>
      </c>
      <c r="D39" s="13" t="s">
        <v>99</v>
      </c>
      <c r="E39" s="13" t="s">
        <v>102</v>
      </c>
      <c r="F39" s="13" t="s">
        <v>27</v>
      </c>
      <c r="G39" s="13" t="s">
        <v>32</v>
      </c>
      <c r="H39" s="13" t="s">
        <v>29</v>
      </c>
      <c r="I39" s="13" t="s">
        <v>35</v>
      </c>
      <c r="J39" s="29" t="s">
        <v>103</v>
      </c>
      <c r="K39" s="26">
        <f t="shared" si="0"/>
        <v>6100</v>
      </c>
      <c r="L39" s="26">
        <f t="shared" si="0"/>
        <v>5600</v>
      </c>
      <c r="M39" s="26">
        <f t="shared" si="0"/>
        <v>5900</v>
      </c>
      <c r="N39" s="3"/>
      <c r="O39" s="3"/>
    </row>
    <row r="40" spans="1:15" s="2" customFormat="1" ht="94.5" customHeight="1">
      <c r="A40" s="9" t="s">
        <v>104</v>
      </c>
      <c r="B40" s="13" t="s">
        <v>98</v>
      </c>
      <c r="C40" s="13" t="s">
        <v>19</v>
      </c>
      <c r="D40" s="13" t="s">
        <v>99</v>
      </c>
      <c r="E40" s="13" t="s">
        <v>102</v>
      </c>
      <c r="F40" s="13" t="s">
        <v>39</v>
      </c>
      <c r="G40" s="13" t="s">
        <v>32</v>
      </c>
      <c r="H40" s="13" t="s">
        <v>29</v>
      </c>
      <c r="I40" s="13" t="s">
        <v>35</v>
      </c>
      <c r="J40" s="29" t="s">
        <v>105</v>
      </c>
      <c r="K40" s="26">
        <f>K41</f>
        <v>6100</v>
      </c>
      <c r="L40" s="26">
        <f t="shared" si="0"/>
        <v>5600</v>
      </c>
      <c r="M40" s="26">
        <f t="shared" si="0"/>
        <v>5900</v>
      </c>
      <c r="N40" s="3"/>
      <c r="O40" s="3"/>
    </row>
    <row r="41" spans="1:15" s="2" customFormat="1" ht="126.75" customHeight="1">
      <c r="A41" s="9" t="s">
        <v>106</v>
      </c>
      <c r="B41" s="13" t="s">
        <v>98</v>
      </c>
      <c r="C41" s="13" t="s">
        <v>19</v>
      </c>
      <c r="D41" s="13" t="s">
        <v>99</v>
      </c>
      <c r="E41" s="13" t="s">
        <v>102</v>
      </c>
      <c r="F41" s="13" t="s">
        <v>39</v>
      </c>
      <c r="G41" s="13" t="s">
        <v>32</v>
      </c>
      <c r="H41" s="13" t="s">
        <v>107</v>
      </c>
      <c r="I41" s="13" t="s">
        <v>35</v>
      </c>
      <c r="J41" s="30" t="s">
        <v>108</v>
      </c>
      <c r="K41" s="26">
        <v>6100</v>
      </c>
      <c r="L41" s="26">
        <v>5600</v>
      </c>
      <c r="M41" s="26">
        <v>5900</v>
      </c>
      <c r="N41" s="3"/>
      <c r="O41" s="3"/>
    </row>
    <row r="42" spans="1:15" ht="63.75">
      <c r="A42" s="9" t="s">
        <v>109</v>
      </c>
      <c r="B42" s="10" t="s">
        <v>98</v>
      </c>
      <c r="C42" s="10" t="s">
        <v>19</v>
      </c>
      <c r="D42" s="10" t="s">
        <v>53</v>
      </c>
      <c r="E42" s="10" t="s">
        <v>28</v>
      </c>
      <c r="F42" s="10" t="s">
        <v>27</v>
      </c>
      <c r="G42" s="10" t="s">
        <v>28</v>
      </c>
      <c r="H42" s="10" t="s">
        <v>29</v>
      </c>
      <c r="I42" s="10" t="s">
        <v>27</v>
      </c>
      <c r="J42" s="23" t="s">
        <v>110</v>
      </c>
      <c r="K42" s="26">
        <f t="shared" ref="K42:M43" si="1">K43</f>
        <v>41230</v>
      </c>
      <c r="L42" s="26">
        <f t="shared" si="1"/>
        <v>41230</v>
      </c>
      <c r="M42" s="26">
        <f t="shared" si="1"/>
        <v>41230</v>
      </c>
    </row>
    <row r="43" spans="1:15" ht="131.1" customHeight="1">
      <c r="A43" s="9" t="s">
        <v>111</v>
      </c>
      <c r="B43" s="10" t="s">
        <v>98</v>
      </c>
      <c r="C43" s="10" t="s">
        <v>19</v>
      </c>
      <c r="D43" s="10" t="s">
        <v>53</v>
      </c>
      <c r="E43" s="10" t="s">
        <v>72</v>
      </c>
      <c r="F43" s="10" t="s">
        <v>27</v>
      </c>
      <c r="G43" s="10" t="s">
        <v>28</v>
      </c>
      <c r="H43" s="10" t="s">
        <v>29</v>
      </c>
      <c r="I43" s="10" t="s">
        <v>112</v>
      </c>
      <c r="J43" s="23" t="s">
        <v>113</v>
      </c>
      <c r="K43" s="26">
        <f t="shared" si="1"/>
        <v>41230</v>
      </c>
      <c r="L43" s="26">
        <f t="shared" si="1"/>
        <v>41230</v>
      </c>
      <c r="M43" s="26">
        <f t="shared" si="1"/>
        <v>41230</v>
      </c>
    </row>
    <row r="44" spans="1:15" ht="113.1" customHeight="1">
      <c r="A44" s="9" t="s">
        <v>114</v>
      </c>
      <c r="B44" s="10" t="s">
        <v>98</v>
      </c>
      <c r="C44" s="10" t="s">
        <v>19</v>
      </c>
      <c r="D44" s="10" t="s">
        <v>53</v>
      </c>
      <c r="E44" s="10" t="s">
        <v>72</v>
      </c>
      <c r="F44" s="10" t="s">
        <v>39</v>
      </c>
      <c r="G44" s="10" t="s">
        <v>28</v>
      </c>
      <c r="H44" s="10" t="s">
        <v>29</v>
      </c>
      <c r="I44" s="10" t="s">
        <v>112</v>
      </c>
      <c r="J44" s="23" t="s">
        <v>115</v>
      </c>
      <c r="K44" s="26">
        <f>SUM(K45:K45)</f>
        <v>41230</v>
      </c>
      <c r="L44" s="26">
        <f>SUM(L45:L45)</f>
        <v>41230</v>
      </c>
      <c r="M44" s="26">
        <f>SUM(M45:M45)</f>
        <v>41230</v>
      </c>
    </row>
    <row r="45" spans="1:15" ht="104.1" customHeight="1">
      <c r="A45" s="9" t="s">
        <v>116</v>
      </c>
      <c r="B45" s="10" t="s">
        <v>98</v>
      </c>
      <c r="C45" s="10" t="s">
        <v>19</v>
      </c>
      <c r="D45" s="10" t="s">
        <v>53</v>
      </c>
      <c r="E45" s="10" t="s">
        <v>72</v>
      </c>
      <c r="F45" s="10" t="s">
        <v>117</v>
      </c>
      <c r="G45" s="10" t="s">
        <v>50</v>
      </c>
      <c r="H45" s="10" t="s">
        <v>29</v>
      </c>
      <c r="I45" s="10" t="s">
        <v>112</v>
      </c>
      <c r="J45" s="23" t="s">
        <v>118</v>
      </c>
      <c r="K45" s="26">
        <v>41230</v>
      </c>
      <c r="L45" s="26">
        <v>41230</v>
      </c>
      <c r="M45" s="26">
        <v>41230</v>
      </c>
    </row>
    <row r="46" spans="1:15" ht="42" customHeight="1">
      <c r="A46" s="9" t="s">
        <v>119</v>
      </c>
      <c r="B46" s="10" t="s">
        <v>98</v>
      </c>
      <c r="C46" s="10" t="s">
        <v>19</v>
      </c>
      <c r="D46" s="10" t="s">
        <v>62</v>
      </c>
      <c r="E46" s="10" t="s">
        <v>28</v>
      </c>
      <c r="F46" s="10" t="s">
        <v>27</v>
      </c>
      <c r="G46" s="10" t="s">
        <v>28</v>
      </c>
      <c r="H46" s="10" t="s">
        <v>29</v>
      </c>
      <c r="I46" s="10" t="s">
        <v>27</v>
      </c>
      <c r="J46" s="23" t="s">
        <v>120</v>
      </c>
      <c r="K46" s="26">
        <f>K47</f>
        <v>219301.34</v>
      </c>
      <c r="L46" s="26">
        <v>0</v>
      </c>
      <c r="M46" s="26">
        <v>0</v>
      </c>
    </row>
    <row r="47" spans="1:15" ht="45" customHeight="1">
      <c r="A47" s="9" t="s">
        <v>121</v>
      </c>
      <c r="B47" s="10" t="s">
        <v>98</v>
      </c>
      <c r="C47" s="10" t="s">
        <v>19</v>
      </c>
      <c r="D47" s="10" t="s">
        <v>62</v>
      </c>
      <c r="E47" s="10" t="s">
        <v>78</v>
      </c>
      <c r="F47" s="10" t="s">
        <v>27</v>
      </c>
      <c r="G47" s="10" t="s">
        <v>28</v>
      </c>
      <c r="H47" s="10" t="s">
        <v>29</v>
      </c>
      <c r="I47" s="10" t="s">
        <v>122</v>
      </c>
      <c r="J47" s="23" t="s">
        <v>123</v>
      </c>
      <c r="K47" s="26">
        <f>K48</f>
        <v>219301.34</v>
      </c>
      <c r="L47" s="26">
        <f>L48</f>
        <v>0</v>
      </c>
      <c r="M47" s="26">
        <f>M48</f>
        <v>0</v>
      </c>
    </row>
    <row r="48" spans="1:15" ht="71.099999999999994" customHeight="1">
      <c r="A48" s="9" t="s">
        <v>124</v>
      </c>
      <c r="B48" s="10" t="s">
        <v>98</v>
      </c>
      <c r="C48" s="10" t="s">
        <v>19</v>
      </c>
      <c r="D48" s="10" t="s">
        <v>62</v>
      </c>
      <c r="E48" s="10" t="s">
        <v>78</v>
      </c>
      <c r="F48" s="10" t="s">
        <v>39</v>
      </c>
      <c r="G48" s="10" t="s">
        <v>28</v>
      </c>
      <c r="H48" s="10" t="s">
        <v>29</v>
      </c>
      <c r="I48" s="10" t="s">
        <v>122</v>
      </c>
      <c r="J48" s="23" t="s">
        <v>125</v>
      </c>
      <c r="K48" s="26">
        <f>K49</f>
        <v>219301.34</v>
      </c>
      <c r="L48" s="26">
        <f>L49</f>
        <v>0</v>
      </c>
      <c r="M48" s="26">
        <f>M49</f>
        <v>0</v>
      </c>
    </row>
    <row r="49" spans="1:14" ht="66.95" customHeight="1">
      <c r="A49" s="9" t="s">
        <v>126</v>
      </c>
      <c r="B49" s="10" t="s">
        <v>98</v>
      </c>
      <c r="C49" s="10" t="s">
        <v>19</v>
      </c>
      <c r="D49" s="10" t="s">
        <v>62</v>
      </c>
      <c r="E49" s="10" t="s">
        <v>78</v>
      </c>
      <c r="F49" s="10" t="s">
        <v>117</v>
      </c>
      <c r="G49" s="10" t="s">
        <v>50</v>
      </c>
      <c r="H49" s="10" t="s">
        <v>29</v>
      </c>
      <c r="I49" s="10" t="s">
        <v>122</v>
      </c>
      <c r="J49" s="23" t="s">
        <v>127</v>
      </c>
      <c r="K49" s="26">
        <v>219301.34</v>
      </c>
      <c r="L49" s="26">
        <v>0</v>
      </c>
      <c r="M49" s="26">
        <v>0</v>
      </c>
    </row>
    <row r="50" spans="1:14">
      <c r="A50" s="9" t="s">
        <v>128</v>
      </c>
      <c r="B50" s="10" t="s">
        <v>98</v>
      </c>
      <c r="C50" s="14" t="s">
        <v>20</v>
      </c>
      <c r="D50" s="14" t="s">
        <v>28</v>
      </c>
      <c r="E50" s="14" t="s">
        <v>28</v>
      </c>
      <c r="F50" s="14" t="s">
        <v>27</v>
      </c>
      <c r="G50" s="14" t="s">
        <v>28</v>
      </c>
      <c r="H50" s="14" t="s">
        <v>29</v>
      </c>
      <c r="I50" s="14" t="s">
        <v>27</v>
      </c>
      <c r="J50" s="29" t="s">
        <v>129</v>
      </c>
      <c r="K50" s="31">
        <f>K51+K76</f>
        <v>7013014</v>
      </c>
      <c r="L50" s="31">
        <f>L51+L76</f>
        <v>4292340</v>
      </c>
      <c r="M50" s="31">
        <f>M51+M76</f>
        <v>4297394</v>
      </c>
    </row>
    <row r="51" spans="1:14" ht="51">
      <c r="A51" s="9" t="s">
        <v>130</v>
      </c>
      <c r="B51" s="10" t="s">
        <v>98</v>
      </c>
      <c r="C51" s="14" t="s">
        <v>20</v>
      </c>
      <c r="D51" s="14" t="s">
        <v>34</v>
      </c>
      <c r="E51" s="14" t="s">
        <v>28</v>
      </c>
      <c r="F51" s="14" t="s">
        <v>27</v>
      </c>
      <c r="G51" s="14" t="s">
        <v>28</v>
      </c>
      <c r="H51" s="14" t="s">
        <v>29</v>
      </c>
      <c r="I51" s="14" t="s">
        <v>27</v>
      </c>
      <c r="J51" s="36" t="s">
        <v>131</v>
      </c>
      <c r="K51" s="31">
        <f>K52+K57+K62+K68</f>
        <v>7013014</v>
      </c>
      <c r="L51" s="31">
        <f>L52+L62+L68+L57</f>
        <v>4292340</v>
      </c>
      <c r="M51" s="31">
        <f>M52+M62+M68+M57</f>
        <v>4297394</v>
      </c>
    </row>
    <row r="52" spans="1:14" ht="25.5">
      <c r="A52" s="9" t="s">
        <v>132</v>
      </c>
      <c r="B52" s="10" t="s">
        <v>98</v>
      </c>
      <c r="C52" s="14" t="s">
        <v>20</v>
      </c>
      <c r="D52" s="14" t="s">
        <v>34</v>
      </c>
      <c r="E52" s="14" t="s">
        <v>50</v>
      </c>
      <c r="F52" s="14" t="s">
        <v>27</v>
      </c>
      <c r="G52" s="14" t="s">
        <v>28</v>
      </c>
      <c r="H52" s="14" t="s">
        <v>29</v>
      </c>
      <c r="I52" s="14" t="s">
        <v>133</v>
      </c>
      <c r="J52" s="36" t="s">
        <v>134</v>
      </c>
      <c r="K52" s="31">
        <f t="shared" ref="K52:M53" si="2">K53</f>
        <v>3175400</v>
      </c>
      <c r="L52" s="31">
        <f t="shared" si="2"/>
        <v>2647100</v>
      </c>
      <c r="M52" s="31">
        <f t="shared" si="2"/>
        <v>2647100</v>
      </c>
      <c r="N52" s="25"/>
    </row>
    <row r="53" spans="1:14" ht="38.25">
      <c r="A53" s="9" t="s">
        <v>135</v>
      </c>
      <c r="B53" s="10" t="s">
        <v>98</v>
      </c>
      <c r="C53" s="14" t="s">
        <v>20</v>
      </c>
      <c r="D53" s="14" t="s">
        <v>34</v>
      </c>
      <c r="E53" s="14" t="s">
        <v>65</v>
      </c>
      <c r="F53" s="14" t="s">
        <v>136</v>
      </c>
      <c r="G53" s="14" t="s">
        <v>28</v>
      </c>
      <c r="H53" s="14" t="s">
        <v>29</v>
      </c>
      <c r="I53" s="14" t="s">
        <v>133</v>
      </c>
      <c r="J53" s="29" t="s">
        <v>137</v>
      </c>
      <c r="K53" s="31">
        <f t="shared" si="2"/>
        <v>3175400</v>
      </c>
      <c r="L53" s="31">
        <f t="shared" si="2"/>
        <v>2647100</v>
      </c>
      <c r="M53" s="31">
        <f t="shared" si="2"/>
        <v>2647100</v>
      </c>
    </row>
    <row r="54" spans="1:14" ht="63.75">
      <c r="A54" s="9" t="s">
        <v>138</v>
      </c>
      <c r="B54" s="10" t="s">
        <v>98</v>
      </c>
      <c r="C54" s="14" t="s">
        <v>20</v>
      </c>
      <c r="D54" s="14" t="s">
        <v>34</v>
      </c>
      <c r="E54" s="14" t="s">
        <v>65</v>
      </c>
      <c r="F54" s="14" t="s">
        <v>136</v>
      </c>
      <c r="G54" s="14" t="s">
        <v>50</v>
      </c>
      <c r="H54" s="14" t="s">
        <v>29</v>
      </c>
      <c r="I54" s="14" t="s">
        <v>133</v>
      </c>
      <c r="J54" s="29" t="s">
        <v>139</v>
      </c>
      <c r="K54" s="31">
        <f>K55+K56</f>
        <v>3175400</v>
      </c>
      <c r="L54" s="31">
        <f>L55+L56</f>
        <v>2647100</v>
      </c>
      <c r="M54" s="31">
        <f>M55+M56</f>
        <v>2647100</v>
      </c>
    </row>
    <row r="55" spans="1:14" ht="63.75">
      <c r="A55" s="9" t="s">
        <v>140</v>
      </c>
      <c r="B55" s="10" t="s">
        <v>98</v>
      </c>
      <c r="C55" s="14" t="s">
        <v>20</v>
      </c>
      <c r="D55" s="14" t="s">
        <v>34</v>
      </c>
      <c r="E55" s="14" t="s">
        <v>65</v>
      </c>
      <c r="F55" s="14" t="s">
        <v>136</v>
      </c>
      <c r="G55" s="14" t="s">
        <v>50</v>
      </c>
      <c r="H55" s="14" t="s">
        <v>141</v>
      </c>
      <c r="I55" s="14" t="s">
        <v>133</v>
      </c>
      <c r="J55" s="29" t="s">
        <v>142</v>
      </c>
      <c r="K55" s="31">
        <v>867100</v>
      </c>
      <c r="L55" s="26">
        <v>693700</v>
      </c>
      <c r="M55" s="26">
        <v>693700</v>
      </c>
    </row>
    <row r="56" spans="1:14" ht="63.75">
      <c r="A56" s="9" t="s">
        <v>143</v>
      </c>
      <c r="B56" s="10" t="s">
        <v>98</v>
      </c>
      <c r="C56" s="14" t="s">
        <v>20</v>
      </c>
      <c r="D56" s="14" t="s">
        <v>34</v>
      </c>
      <c r="E56" s="14" t="s">
        <v>65</v>
      </c>
      <c r="F56" s="14" t="s">
        <v>136</v>
      </c>
      <c r="G56" s="14" t="s">
        <v>50</v>
      </c>
      <c r="H56" s="14" t="s">
        <v>144</v>
      </c>
      <c r="I56" s="14" t="s">
        <v>133</v>
      </c>
      <c r="J56" s="29" t="s">
        <v>145</v>
      </c>
      <c r="K56" s="31">
        <v>2308300</v>
      </c>
      <c r="L56" s="26">
        <v>1953400</v>
      </c>
      <c r="M56" s="26">
        <v>1953400</v>
      </c>
    </row>
    <row r="57" spans="1:14" ht="39" customHeight="1">
      <c r="A57" s="9" t="s">
        <v>146</v>
      </c>
      <c r="B57" s="10" t="s">
        <v>98</v>
      </c>
      <c r="C57" s="14" t="s">
        <v>20</v>
      </c>
      <c r="D57" s="14" t="s">
        <v>34</v>
      </c>
      <c r="E57" s="14" t="s">
        <v>77</v>
      </c>
      <c r="F57" s="14" t="s">
        <v>27</v>
      </c>
      <c r="G57" s="14" t="s">
        <v>28</v>
      </c>
      <c r="H57" s="14" t="s">
        <v>29</v>
      </c>
      <c r="I57" s="14" t="s">
        <v>133</v>
      </c>
      <c r="J57" s="29" t="s">
        <v>147</v>
      </c>
      <c r="K57" s="31">
        <f t="shared" ref="K57:M58" si="3">K58</f>
        <v>1110200</v>
      </c>
      <c r="L57" s="31">
        <f t="shared" si="3"/>
        <v>0</v>
      </c>
      <c r="M57" s="31">
        <f t="shared" si="3"/>
        <v>0</v>
      </c>
    </row>
    <row r="58" spans="1:14" ht="19.5" customHeight="1">
      <c r="A58" s="9" t="s">
        <v>148</v>
      </c>
      <c r="B58" s="10" t="s">
        <v>98</v>
      </c>
      <c r="C58" s="14" t="s">
        <v>20</v>
      </c>
      <c r="D58" s="14" t="s">
        <v>34</v>
      </c>
      <c r="E58" s="14" t="s">
        <v>101</v>
      </c>
      <c r="F58" s="14" t="s">
        <v>149</v>
      </c>
      <c r="G58" s="14" t="s">
        <v>28</v>
      </c>
      <c r="H58" s="14" t="s">
        <v>29</v>
      </c>
      <c r="I58" s="14" t="s">
        <v>133</v>
      </c>
      <c r="J58" s="29" t="s">
        <v>150</v>
      </c>
      <c r="K58" s="31">
        <f t="shared" si="3"/>
        <v>1110200</v>
      </c>
      <c r="L58" s="31">
        <f t="shared" si="3"/>
        <v>0</v>
      </c>
      <c r="M58" s="31">
        <f t="shared" si="3"/>
        <v>0</v>
      </c>
    </row>
    <row r="59" spans="1:14" ht="27" customHeight="1">
      <c r="A59" s="9" t="s">
        <v>151</v>
      </c>
      <c r="B59" s="10" t="s">
        <v>98</v>
      </c>
      <c r="C59" s="14" t="s">
        <v>20</v>
      </c>
      <c r="D59" s="14" t="s">
        <v>34</v>
      </c>
      <c r="E59" s="14" t="s">
        <v>101</v>
      </c>
      <c r="F59" s="14" t="s">
        <v>149</v>
      </c>
      <c r="G59" s="14" t="s">
        <v>50</v>
      </c>
      <c r="H59" s="14" t="s">
        <v>29</v>
      </c>
      <c r="I59" s="14" t="s">
        <v>133</v>
      </c>
      <c r="J59" s="29" t="s">
        <v>152</v>
      </c>
      <c r="K59" s="31">
        <f>K61+K60</f>
        <v>1110200</v>
      </c>
      <c r="L59" s="31">
        <f>L61</f>
        <v>0</v>
      </c>
      <c r="M59" s="31">
        <f>M61</f>
        <v>0</v>
      </c>
    </row>
    <row r="60" spans="1:14" ht="90.95" customHeight="1">
      <c r="A60" s="15" t="s">
        <v>153</v>
      </c>
      <c r="B60" s="16" t="s">
        <v>98</v>
      </c>
      <c r="C60" s="17" t="s">
        <v>20</v>
      </c>
      <c r="D60" s="17" t="s">
        <v>34</v>
      </c>
      <c r="E60" s="17" t="s">
        <v>101</v>
      </c>
      <c r="F60" s="17" t="s">
        <v>149</v>
      </c>
      <c r="G60" s="17" t="s">
        <v>50</v>
      </c>
      <c r="H60" s="17" t="s">
        <v>154</v>
      </c>
      <c r="I60" s="17" t="s">
        <v>133</v>
      </c>
      <c r="J60" s="32" t="s">
        <v>155</v>
      </c>
      <c r="K60" s="33">
        <v>182300</v>
      </c>
      <c r="L60" s="33">
        <v>0</v>
      </c>
      <c r="M60" s="33">
        <v>0</v>
      </c>
    </row>
    <row r="61" spans="1:14" ht="83.25" customHeight="1">
      <c r="A61" s="9" t="s">
        <v>156</v>
      </c>
      <c r="B61" s="10" t="s">
        <v>98</v>
      </c>
      <c r="C61" s="14" t="s">
        <v>20</v>
      </c>
      <c r="D61" s="14" t="s">
        <v>34</v>
      </c>
      <c r="E61" s="14" t="s">
        <v>101</v>
      </c>
      <c r="F61" s="14" t="s">
        <v>149</v>
      </c>
      <c r="G61" s="14" t="s">
        <v>50</v>
      </c>
      <c r="H61" s="14" t="s">
        <v>157</v>
      </c>
      <c r="I61" s="14" t="s">
        <v>133</v>
      </c>
      <c r="J61" s="29" t="s">
        <v>158</v>
      </c>
      <c r="K61" s="31">
        <f>617400+310500</f>
        <v>927900</v>
      </c>
      <c r="L61" s="31">
        <v>0</v>
      </c>
      <c r="M61" s="31">
        <v>0</v>
      </c>
    </row>
    <row r="62" spans="1:14" ht="38.25">
      <c r="A62" s="9" t="s">
        <v>159</v>
      </c>
      <c r="B62" s="10" t="s">
        <v>98</v>
      </c>
      <c r="C62" s="14" t="s">
        <v>20</v>
      </c>
      <c r="D62" s="14" t="s">
        <v>34</v>
      </c>
      <c r="E62" s="14" t="s">
        <v>104</v>
      </c>
      <c r="F62" s="14" t="s">
        <v>27</v>
      </c>
      <c r="G62" s="14" t="s">
        <v>28</v>
      </c>
      <c r="H62" s="14" t="s">
        <v>29</v>
      </c>
      <c r="I62" s="14" t="s">
        <v>133</v>
      </c>
      <c r="J62" s="29" t="s">
        <v>160</v>
      </c>
      <c r="K62" s="31">
        <f>K66+K63</f>
        <v>127632</v>
      </c>
      <c r="L62" s="31">
        <f>L66+L63</f>
        <v>132150</v>
      </c>
      <c r="M62" s="31">
        <f>M66+M63</f>
        <v>137204</v>
      </c>
    </row>
    <row r="63" spans="1:14" ht="48" customHeight="1">
      <c r="A63" s="9" t="s">
        <v>161</v>
      </c>
      <c r="B63" s="10" t="s">
        <v>98</v>
      </c>
      <c r="C63" s="14" t="s">
        <v>20</v>
      </c>
      <c r="D63" s="14" t="s">
        <v>34</v>
      </c>
      <c r="E63" s="14" t="s">
        <v>104</v>
      </c>
      <c r="F63" s="14" t="s">
        <v>162</v>
      </c>
      <c r="G63" s="14" t="s">
        <v>28</v>
      </c>
      <c r="H63" s="14" t="s">
        <v>29</v>
      </c>
      <c r="I63" s="14" t="s">
        <v>133</v>
      </c>
      <c r="J63" s="29" t="s">
        <v>163</v>
      </c>
      <c r="K63" s="31">
        <f t="shared" ref="K63:M64" si="4">K64</f>
        <v>4852</v>
      </c>
      <c r="L63" s="31">
        <f t="shared" si="4"/>
        <v>4700</v>
      </c>
      <c r="M63" s="31">
        <f t="shared" si="4"/>
        <v>4700</v>
      </c>
    </row>
    <row r="64" spans="1:14" ht="57.95" customHeight="1">
      <c r="A64" s="9" t="s">
        <v>164</v>
      </c>
      <c r="B64" s="10" t="s">
        <v>98</v>
      </c>
      <c r="C64" s="14" t="s">
        <v>20</v>
      </c>
      <c r="D64" s="14" t="s">
        <v>34</v>
      </c>
      <c r="E64" s="14" t="s">
        <v>104</v>
      </c>
      <c r="F64" s="14" t="s">
        <v>162</v>
      </c>
      <c r="G64" s="14" t="s">
        <v>50</v>
      </c>
      <c r="H64" s="14" t="s">
        <v>29</v>
      </c>
      <c r="I64" s="14" t="s">
        <v>133</v>
      </c>
      <c r="J64" s="29" t="s">
        <v>165</v>
      </c>
      <c r="K64" s="31">
        <f t="shared" si="4"/>
        <v>4852</v>
      </c>
      <c r="L64" s="31">
        <f t="shared" si="4"/>
        <v>4700</v>
      </c>
      <c r="M64" s="31">
        <f t="shared" si="4"/>
        <v>4700</v>
      </c>
    </row>
    <row r="65" spans="1:13" ht="126.95" customHeight="1">
      <c r="A65" s="9" t="s">
        <v>166</v>
      </c>
      <c r="B65" s="10" t="s">
        <v>98</v>
      </c>
      <c r="C65" s="14" t="s">
        <v>20</v>
      </c>
      <c r="D65" s="14" t="s">
        <v>34</v>
      </c>
      <c r="E65" s="14" t="s">
        <v>104</v>
      </c>
      <c r="F65" s="14" t="s">
        <v>162</v>
      </c>
      <c r="G65" s="14" t="s">
        <v>50</v>
      </c>
      <c r="H65" s="14" t="s">
        <v>167</v>
      </c>
      <c r="I65" s="14" t="s">
        <v>133</v>
      </c>
      <c r="J65" s="34" t="s">
        <v>168</v>
      </c>
      <c r="K65" s="31">
        <f>4700+152</f>
        <v>4852</v>
      </c>
      <c r="L65" s="31">
        <v>4700</v>
      </c>
      <c r="M65" s="31">
        <v>4700</v>
      </c>
    </row>
    <row r="66" spans="1:13" ht="69.95" customHeight="1">
      <c r="A66" s="9" t="s">
        <v>169</v>
      </c>
      <c r="B66" s="10" t="s">
        <v>98</v>
      </c>
      <c r="C66" s="14" t="s">
        <v>20</v>
      </c>
      <c r="D66" s="14" t="s">
        <v>34</v>
      </c>
      <c r="E66" s="14" t="s">
        <v>116</v>
      </c>
      <c r="F66" s="14" t="s">
        <v>170</v>
      </c>
      <c r="G66" s="14" t="s">
        <v>28</v>
      </c>
      <c r="H66" s="14" t="s">
        <v>29</v>
      </c>
      <c r="I66" s="14" t="s">
        <v>133</v>
      </c>
      <c r="J66" s="29" t="s">
        <v>171</v>
      </c>
      <c r="K66" s="31">
        <f>K67</f>
        <v>122780</v>
      </c>
      <c r="L66" s="31">
        <f>L67</f>
        <v>127450</v>
      </c>
      <c r="M66" s="31">
        <f>M67</f>
        <v>132504</v>
      </c>
    </row>
    <row r="67" spans="1:13" ht="68.099999999999994" customHeight="1">
      <c r="A67" s="9" t="s">
        <v>172</v>
      </c>
      <c r="B67" s="10" t="s">
        <v>98</v>
      </c>
      <c r="C67" s="14" t="s">
        <v>20</v>
      </c>
      <c r="D67" s="14" t="s">
        <v>34</v>
      </c>
      <c r="E67" s="14" t="s">
        <v>116</v>
      </c>
      <c r="F67" s="14" t="s">
        <v>170</v>
      </c>
      <c r="G67" s="14" t="s">
        <v>50</v>
      </c>
      <c r="H67" s="14" t="s">
        <v>29</v>
      </c>
      <c r="I67" s="14" t="s">
        <v>133</v>
      </c>
      <c r="J67" s="29" t="s">
        <v>173</v>
      </c>
      <c r="K67" s="31">
        <v>122780</v>
      </c>
      <c r="L67" s="26">
        <v>127450</v>
      </c>
      <c r="M67" s="26">
        <v>132504</v>
      </c>
    </row>
    <row r="68" spans="1:13" ht="21.75" customHeight="1">
      <c r="A68" s="9" t="s">
        <v>174</v>
      </c>
      <c r="B68" s="10" t="s">
        <v>98</v>
      </c>
      <c r="C68" s="14" t="s">
        <v>20</v>
      </c>
      <c r="D68" s="14" t="s">
        <v>34</v>
      </c>
      <c r="E68" s="14" t="s">
        <v>128</v>
      </c>
      <c r="F68" s="14" t="s">
        <v>27</v>
      </c>
      <c r="G68" s="14" t="s">
        <v>28</v>
      </c>
      <c r="H68" s="14" t="s">
        <v>29</v>
      </c>
      <c r="I68" s="14" t="s">
        <v>133</v>
      </c>
      <c r="J68" s="29" t="s">
        <v>175</v>
      </c>
      <c r="K68" s="31">
        <f t="shared" ref="K68:M69" si="5">K69</f>
        <v>2599782</v>
      </c>
      <c r="L68" s="31">
        <f t="shared" si="5"/>
        <v>1513090</v>
      </c>
      <c r="M68" s="31">
        <f t="shared" si="5"/>
        <v>1513090</v>
      </c>
    </row>
    <row r="69" spans="1:13" ht="33.950000000000003" customHeight="1">
      <c r="A69" s="9" t="s">
        <v>176</v>
      </c>
      <c r="B69" s="10" t="s">
        <v>98</v>
      </c>
      <c r="C69" s="14" t="s">
        <v>20</v>
      </c>
      <c r="D69" s="14" t="s">
        <v>34</v>
      </c>
      <c r="E69" s="14" t="s">
        <v>151</v>
      </c>
      <c r="F69" s="14" t="s">
        <v>149</v>
      </c>
      <c r="G69" s="14" t="s">
        <v>28</v>
      </c>
      <c r="H69" s="14" t="s">
        <v>29</v>
      </c>
      <c r="I69" s="14" t="s">
        <v>133</v>
      </c>
      <c r="J69" s="29" t="s">
        <v>177</v>
      </c>
      <c r="K69" s="31">
        <f t="shared" si="5"/>
        <v>2599782</v>
      </c>
      <c r="L69" s="31">
        <f t="shared" si="5"/>
        <v>1513090</v>
      </c>
      <c r="M69" s="31">
        <f t="shared" si="5"/>
        <v>1513090</v>
      </c>
    </row>
    <row r="70" spans="1:13" ht="27.95" customHeight="1">
      <c r="A70" s="9" t="s">
        <v>178</v>
      </c>
      <c r="B70" s="10" t="s">
        <v>98</v>
      </c>
      <c r="C70" s="14" t="s">
        <v>20</v>
      </c>
      <c r="D70" s="14" t="s">
        <v>34</v>
      </c>
      <c r="E70" s="14" t="s">
        <v>151</v>
      </c>
      <c r="F70" s="14" t="s">
        <v>149</v>
      </c>
      <c r="G70" s="14" t="s">
        <v>50</v>
      </c>
      <c r="H70" s="14" t="s">
        <v>29</v>
      </c>
      <c r="I70" s="14" t="s">
        <v>133</v>
      </c>
      <c r="J70" s="29" t="s">
        <v>179</v>
      </c>
      <c r="K70" s="31">
        <f>SUM(K71:K75)</f>
        <v>2599782</v>
      </c>
      <c r="L70" s="31">
        <f>SUM(L71:L75)</f>
        <v>1513090</v>
      </c>
      <c r="M70" s="31">
        <f>SUM(M71:M75)</f>
        <v>1513090</v>
      </c>
    </row>
    <row r="71" spans="1:13" ht="123.75" customHeight="1">
      <c r="A71" s="9" t="s">
        <v>180</v>
      </c>
      <c r="B71" s="10" t="s">
        <v>98</v>
      </c>
      <c r="C71" s="14" t="s">
        <v>20</v>
      </c>
      <c r="D71" s="14" t="s">
        <v>34</v>
      </c>
      <c r="E71" s="14" t="s">
        <v>151</v>
      </c>
      <c r="F71" s="14" t="s">
        <v>149</v>
      </c>
      <c r="G71" s="14" t="s">
        <v>50</v>
      </c>
      <c r="H71" s="14" t="s">
        <v>181</v>
      </c>
      <c r="I71" s="14" t="s">
        <v>133</v>
      </c>
      <c r="J71" s="29" t="s">
        <v>182</v>
      </c>
      <c r="K71" s="31">
        <f>72019+144482</f>
        <v>216501</v>
      </c>
      <c r="L71" s="31">
        <v>0</v>
      </c>
      <c r="M71" s="31">
        <v>0</v>
      </c>
    </row>
    <row r="72" spans="1:13" ht="53.1" hidden="1" customHeight="1">
      <c r="A72" s="9" t="s">
        <v>180</v>
      </c>
      <c r="B72" s="10" t="s">
        <v>98</v>
      </c>
      <c r="C72" s="14" t="s">
        <v>20</v>
      </c>
      <c r="D72" s="14" t="s">
        <v>34</v>
      </c>
      <c r="E72" s="14" t="s">
        <v>151</v>
      </c>
      <c r="F72" s="14" t="s">
        <v>149</v>
      </c>
      <c r="G72" s="14" t="s">
        <v>50</v>
      </c>
      <c r="H72" s="14" t="s">
        <v>183</v>
      </c>
      <c r="I72" s="14" t="s">
        <v>133</v>
      </c>
      <c r="J72" s="29" t="s">
        <v>184</v>
      </c>
      <c r="K72" s="31">
        <v>0</v>
      </c>
      <c r="L72" s="31">
        <v>0</v>
      </c>
      <c r="M72" s="31">
        <v>0</v>
      </c>
    </row>
    <row r="73" spans="1:13" ht="60" customHeight="1">
      <c r="A73" s="9" t="s">
        <v>185</v>
      </c>
      <c r="B73" s="10" t="s">
        <v>98</v>
      </c>
      <c r="C73" s="14" t="s">
        <v>20</v>
      </c>
      <c r="D73" s="14" t="s">
        <v>34</v>
      </c>
      <c r="E73" s="14" t="s">
        <v>151</v>
      </c>
      <c r="F73" s="14" t="s">
        <v>149</v>
      </c>
      <c r="G73" s="14" t="s">
        <v>50</v>
      </c>
      <c r="H73" s="14" t="s">
        <v>186</v>
      </c>
      <c r="I73" s="14" t="s">
        <v>133</v>
      </c>
      <c r="J73" s="29" t="s">
        <v>187</v>
      </c>
      <c r="K73" s="31">
        <v>75900</v>
      </c>
      <c r="L73" s="26">
        <v>75900</v>
      </c>
      <c r="M73" s="26">
        <v>75900</v>
      </c>
    </row>
    <row r="74" spans="1:13" ht="69" customHeight="1">
      <c r="A74" s="9" t="s">
        <v>188</v>
      </c>
      <c r="B74" s="10" t="s">
        <v>98</v>
      </c>
      <c r="C74" s="14" t="s">
        <v>20</v>
      </c>
      <c r="D74" s="14" t="s">
        <v>34</v>
      </c>
      <c r="E74" s="14" t="s">
        <v>151</v>
      </c>
      <c r="F74" s="14" t="s">
        <v>149</v>
      </c>
      <c r="G74" s="14" t="s">
        <v>50</v>
      </c>
      <c r="H74" s="14" t="s">
        <v>189</v>
      </c>
      <c r="I74" s="14" t="s">
        <v>133</v>
      </c>
      <c r="J74" s="29" t="s">
        <v>190</v>
      </c>
      <c r="K74" s="31">
        <v>78900</v>
      </c>
      <c r="L74" s="26">
        <v>0</v>
      </c>
      <c r="M74" s="26">
        <v>0</v>
      </c>
    </row>
    <row r="75" spans="1:13" ht="66" customHeight="1">
      <c r="A75" s="9" t="s">
        <v>191</v>
      </c>
      <c r="B75" s="10" t="s">
        <v>98</v>
      </c>
      <c r="C75" s="14" t="s">
        <v>20</v>
      </c>
      <c r="D75" s="14" t="s">
        <v>34</v>
      </c>
      <c r="E75" s="14" t="s">
        <v>151</v>
      </c>
      <c r="F75" s="14" t="s">
        <v>149</v>
      </c>
      <c r="G75" s="14" t="s">
        <v>50</v>
      </c>
      <c r="H75" s="14" t="s">
        <v>192</v>
      </c>
      <c r="I75" s="14" t="s">
        <v>133</v>
      </c>
      <c r="J75" s="34" t="s">
        <v>193</v>
      </c>
      <c r="K75" s="33">
        <f>1731300+19600+477581</f>
        <v>2228481</v>
      </c>
      <c r="L75" s="31">
        <v>1437190</v>
      </c>
      <c r="M75" s="31">
        <v>1437190</v>
      </c>
    </row>
    <row r="76" spans="1:13" ht="38.25" hidden="1">
      <c r="A76" s="9" t="s">
        <v>166</v>
      </c>
      <c r="B76" s="10" t="s">
        <v>98</v>
      </c>
      <c r="C76" s="14" t="s">
        <v>20</v>
      </c>
      <c r="D76" s="14" t="s">
        <v>194</v>
      </c>
      <c r="E76" s="14" t="s">
        <v>28</v>
      </c>
      <c r="F76" s="14" t="s">
        <v>27</v>
      </c>
      <c r="G76" s="14" t="s">
        <v>28</v>
      </c>
      <c r="H76" s="14" t="s">
        <v>29</v>
      </c>
      <c r="I76" s="14" t="s">
        <v>27</v>
      </c>
      <c r="J76" s="29" t="s">
        <v>195</v>
      </c>
      <c r="K76" s="31">
        <f t="shared" ref="K76:M77" si="6">K77</f>
        <v>0</v>
      </c>
      <c r="L76" s="31">
        <f t="shared" si="6"/>
        <v>0</v>
      </c>
      <c r="M76" s="31">
        <f t="shared" si="6"/>
        <v>0</v>
      </c>
    </row>
    <row r="77" spans="1:13" ht="35.1" hidden="1" customHeight="1">
      <c r="A77" s="9" t="s">
        <v>169</v>
      </c>
      <c r="B77" s="10" t="s">
        <v>98</v>
      </c>
      <c r="C77" s="14" t="s">
        <v>20</v>
      </c>
      <c r="D77" s="14" t="s">
        <v>194</v>
      </c>
      <c r="E77" s="14" t="s">
        <v>72</v>
      </c>
      <c r="F77" s="14" t="s">
        <v>27</v>
      </c>
      <c r="G77" s="14" t="s">
        <v>50</v>
      </c>
      <c r="H77" s="14" t="s">
        <v>29</v>
      </c>
      <c r="I77" s="14" t="s">
        <v>133</v>
      </c>
      <c r="J77" s="29" t="s">
        <v>196</v>
      </c>
      <c r="K77" s="31">
        <f t="shared" si="6"/>
        <v>0</v>
      </c>
      <c r="L77" s="31">
        <f>L78</f>
        <v>0</v>
      </c>
      <c r="M77" s="31">
        <f>M78</f>
        <v>0</v>
      </c>
    </row>
    <row r="78" spans="1:13" ht="26.1" hidden="1" customHeight="1">
      <c r="A78" s="9" t="s">
        <v>172</v>
      </c>
      <c r="B78" s="10" t="s">
        <v>98</v>
      </c>
      <c r="C78" s="14" t="s">
        <v>20</v>
      </c>
      <c r="D78" s="14" t="s">
        <v>194</v>
      </c>
      <c r="E78" s="14" t="s">
        <v>72</v>
      </c>
      <c r="F78" s="14" t="s">
        <v>41</v>
      </c>
      <c r="G78" s="14" t="s">
        <v>50</v>
      </c>
      <c r="H78" s="14" t="s">
        <v>29</v>
      </c>
      <c r="I78" s="14" t="s">
        <v>133</v>
      </c>
      <c r="J78" s="29" t="s">
        <v>196</v>
      </c>
      <c r="K78" s="31"/>
      <c r="L78" s="26"/>
      <c r="M78" s="26"/>
    </row>
    <row r="79" spans="1:13">
      <c r="A79" s="9"/>
      <c r="B79" s="14"/>
      <c r="C79" s="14"/>
      <c r="D79" s="14"/>
      <c r="E79" s="14"/>
      <c r="F79" s="14"/>
      <c r="G79" s="14"/>
      <c r="H79" s="14"/>
      <c r="I79" s="14"/>
      <c r="J79" s="29" t="s">
        <v>197</v>
      </c>
      <c r="K79" s="31">
        <f>K50+K11</f>
        <v>8809989.3399999999</v>
      </c>
      <c r="L79" s="31">
        <f>L50+L11</f>
        <v>5300049</v>
      </c>
      <c r="M79" s="31">
        <f>M50+M11</f>
        <v>5334059</v>
      </c>
    </row>
  </sheetData>
  <mergeCells count="12">
    <mergeCell ref="L7:L9"/>
    <mergeCell ref="M7:M9"/>
    <mergeCell ref="C8:G8"/>
    <mergeCell ref="H8:I8"/>
    <mergeCell ref="A7:A9"/>
    <mergeCell ref="B8:B9"/>
    <mergeCell ref="L1:M1"/>
    <mergeCell ref="A3:M3"/>
    <mergeCell ref="D4:L4"/>
    <mergeCell ref="B7:I7"/>
    <mergeCell ref="J7:J9"/>
    <mergeCell ref="K7:K9"/>
  </mergeCells>
  <phoneticPr fontId="0" type="noConversion"/>
  <pageMargins left="0.25" right="0.25" top="0.75" bottom="0.75" header="0.29861111111111099" footer="0.29861111111111099"/>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2022-2024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админ</cp:lastModifiedBy>
  <cp:lastPrinted>2022-05-04T04:29:00Z</cp:lastPrinted>
  <dcterms:created xsi:type="dcterms:W3CDTF">2006-09-16T00:00:00Z</dcterms:created>
  <dcterms:modified xsi:type="dcterms:W3CDTF">2022-07-06T08:54:58Z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D7578B12373048DC8B630F7B679C3728</vt:lpwstr>
  </property>
  <property fmtid="{D5CDD505-2E9C-101B-9397-08002B2CF9AE}" pid="3" name="KSOProductBuildVer">
    <vt:lpwstr>1049-11.2.0.11156</vt:lpwstr>
  </property>
</Properties>
</file>